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michalnovotny/Documents/NOVOMI/ŠKOLA ZSPJB/Sběr papíru/Výsledky 2025-2026/"/>
    </mc:Choice>
  </mc:AlternateContent>
  <xr:revisionPtr revIDLastSave="0" documentId="13_ncr:1_{B6420BCF-1660-F149-BA82-A779F0F69B3E}" xr6:coauthVersionLast="47" xr6:coauthVersionMax="47" xr10:uidLastSave="{00000000-0000-0000-0000-000000000000}"/>
  <bookViews>
    <workbookView xWindow="13540" yWindow="600" windowWidth="51200" windowHeight="26400" tabRatio="482" activeTab="1" xr2:uid="{6E598B25-2FA7-424E-B58A-E7C888864CB3}"/>
  </bookViews>
  <sheets>
    <sheet name="CELKEM sběr 2025-2026" sheetId="1" r:id="rId1"/>
    <sheet name="Nejlepší sběrači" sheetId="18" r:id="rId2"/>
    <sheet name="ŠD2" sheetId="24" r:id="rId3"/>
    <sheet name="1" sheetId="25" r:id="rId4"/>
    <sheet name="2" sheetId="23" r:id="rId5"/>
    <sheet name="3" sheetId="21" r:id="rId6"/>
    <sheet name="4" sheetId="15" r:id="rId7"/>
    <sheet name="5" sheetId="20" r:id="rId8"/>
    <sheet name="6" sheetId="17" r:id="rId9"/>
    <sheet name="7" sheetId="13" r:id="rId10"/>
    <sheet name="8" sheetId="12" r:id="rId11"/>
    <sheet name="9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1" l="1"/>
  <c r="E21" i="12"/>
  <c r="F16" i="1"/>
  <c r="D28" i="17"/>
  <c r="E29" i="17"/>
  <c r="D14" i="13"/>
  <c r="C14" i="1" s="1"/>
  <c r="E28" i="20"/>
  <c r="E18" i="20"/>
  <c r="D18" i="20"/>
  <c r="E33" i="15"/>
  <c r="E36" i="15" s="1"/>
  <c r="E23" i="21"/>
  <c r="D22" i="21"/>
  <c r="E22" i="25"/>
  <c r="E44" i="25"/>
  <c r="E40" i="23"/>
  <c r="E23" i="23"/>
  <c r="E15" i="23"/>
  <c r="E16" i="23"/>
  <c r="E17" i="23"/>
  <c r="E18" i="23"/>
  <c r="E19" i="23"/>
  <c r="E22" i="23"/>
  <c r="D22" i="23"/>
  <c r="E21" i="21"/>
  <c r="E5" i="25"/>
  <c r="E32" i="15"/>
  <c r="E27" i="20"/>
  <c r="C33" i="20"/>
  <c r="B11" i="1" s="1"/>
  <c r="E15" i="15"/>
  <c r="E20" i="13"/>
  <c r="E10" i="13"/>
  <c r="C14" i="13"/>
  <c r="B14" i="1" s="1"/>
  <c r="E16" i="25"/>
  <c r="E17" i="25"/>
  <c r="E35" i="25"/>
  <c r="E36" i="25"/>
  <c r="E37" i="25"/>
  <c r="E38" i="25"/>
  <c r="E39" i="25"/>
  <c r="D43" i="25"/>
  <c r="C4" i="1" s="1"/>
  <c r="C43" i="25"/>
  <c r="B4" i="1" s="1"/>
  <c r="E42" i="25"/>
  <c r="E41" i="25"/>
  <c r="E40" i="25"/>
  <c r="E34" i="25"/>
  <c r="E33" i="25"/>
  <c r="E32" i="25"/>
  <c r="E31" i="25"/>
  <c r="E30" i="25"/>
  <c r="E29" i="25"/>
  <c r="E28" i="25"/>
  <c r="E27" i="25"/>
  <c r="E26" i="25"/>
  <c r="D21" i="25"/>
  <c r="C3" i="1" s="1"/>
  <c r="D3" i="1" s="1"/>
  <c r="C21" i="25"/>
  <c r="B3" i="1" s="1"/>
  <c r="E20" i="25"/>
  <c r="E18" i="25"/>
  <c r="E15" i="25"/>
  <c r="E14" i="25"/>
  <c r="E13" i="25"/>
  <c r="E12" i="25"/>
  <c r="E11" i="25"/>
  <c r="E10" i="25"/>
  <c r="E9" i="25"/>
  <c r="E8" i="25"/>
  <c r="E7" i="25"/>
  <c r="E6" i="25"/>
  <c r="E4" i="25"/>
  <c r="E3" i="25"/>
  <c r="E13" i="20"/>
  <c r="E30" i="15"/>
  <c r="E31" i="15"/>
  <c r="E12" i="15"/>
  <c r="E18" i="21"/>
  <c r="E19" i="21"/>
  <c r="E14" i="21"/>
  <c r="E15" i="21"/>
  <c r="E16" i="21"/>
  <c r="E14" i="23"/>
  <c r="D39" i="23"/>
  <c r="C6" i="1" s="1"/>
  <c r="C5" i="1"/>
  <c r="E19" i="12"/>
  <c r="E21" i="23"/>
  <c r="C7" i="1"/>
  <c r="E9" i="13"/>
  <c r="D17" i="11"/>
  <c r="C19" i="1" s="1"/>
  <c r="E15" i="11"/>
  <c r="C17" i="11"/>
  <c r="B19" i="1" s="1"/>
  <c r="C22" i="23"/>
  <c r="B5" i="1" s="1"/>
  <c r="E12" i="23"/>
  <c r="E11" i="23"/>
  <c r="E10" i="23"/>
  <c r="D8" i="24"/>
  <c r="C8" i="24"/>
  <c r="E7" i="24"/>
  <c r="E6" i="24"/>
  <c r="E5" i="24"/>
  <c r="E4" i="24"/>
  <c r="E3" i="24"/>
  <c r="E13" i="11"/>
  <c r="E14" i="11"/>
  <c r="E16" i="11"/>
  <c r="E10" i="20"/>
  <c r="E9" i="20"/>
  <c r="E8" i="20"/>
  <c r="E7" i="20"/>
  <c r="E11" i="15"/>
  <c r="E10" i="15"/>
  <c r="E8" i="13"/>
  <c r="E7" i="13"/>
  <c r="E25" i="17"/>
  <c r="E26" i="17"/>
  <c r="C39" i="23"/>
  <c r="B6" i="1" s="1"/>
  <c r="E38" i="23"/>
  <c r="E37" i="23"/>
  <c r="E36" i="23"/>
  <c r="E35" i="23"/>
  <c r="E34" i="23"/>
  <c r="E33" i="23"/>
  <c r="E32" i="23"/>
  <c r="E31" i="23"/>
  <c r="E30" i="23"/>
  <c r="E29" i="23"/>
  <c r="E28" i="23"/>
  <c r="E27" i="23"/>
  <c r="E13" i="23"/>
  <c r="E9" i="23"/>
  <c r="E8" i="23"/>
  <c r="E7" i="23"/>
  <c r="E6" i="23"/>
  <c r="E5" i="23"/>
  <c r="E4" i="23"/>
  <c r="E3" i="23"/>
  <c r="E7" i="12"/>
  <c r="E7" i="17"/>
  <c r="E34" i="15"/>
  <c r="E17" i="21"/>
  <c r="E20" i="21"/>
  <c r="E11" i="20"/>
  <c r="E12" i="20"/>
  <c r="E5" i="11"/>
  <c r="D7" i="11"/>
  <c r="C18" i="1" s="1"/>
  <c r="E4" i="11"/>
  <c r="C10" i="12"/>
  <c r="B16" i="1" s="1"/>
  <c r="C18" i="20"/>
  <c r="B10" i="1" s="1"/>
  <c r="E13" i="21"/>
  <c r="E22" i="17"/>
  <c r="E23" i="17"/>
  <c r="C25" i="13"/>
  <c r="B15" i="1" s="1"/>
  <c r="C22" i="21"/>
  <c r="B7" i="1" s="1"/>
  <c r="E12" i="21"/>
  <c r="E11" i="21"/>
  <c r="E10" i="21"/>
  <c r="E9" i="21"/>
  <c r="E8" i="21"/>
  <c r="E7" i="21"/>
  <c r="E6" i="21"/>
  <c r="E5" i="21"/>
  <c r="E4" i="21"/>
  <c r="E3" i="21"/>
  <c r="E29" i="15"/>
  <c r="D36" i="15"/>
  <c r="C9" i="1" s="1"/>
  <c r="E22" i="13"/>
  <c r="E23" i="13"/>
  <c r="E15" i="12"/>
  <c r="E16" i="12"/>
  <c r="E17" i="12"/>
  <c r="E18" i="12"/>
  <c r="D25" i="13"/>
  <c r="C15" i="1" s="1"/>
  <c r="E24" i="13"/>
  <c r="E21" i="13"/>
  <c r="E19" i="13"/>
  <c r="C13" i="1"/>
  <c r="E27" i="17"/>
  <c r="E24" i="17"/>
  <c r="E21" i="17"/>
  <c r="E20" i="17"/>
  <c r="E19" i="17"/>
  <c r="E18" i="17"/>
  <c r="E17" i="17"/>
  <c r="E16" i="17"/>
  <c r="E15" i="17"/>
  <c r="E14" i="17"/>
  <c r="E17" i="20"/>
  <c r="C10" i="1"/>
  <c r="D10" i="12"/>
  <c r="C16" i="1" s="1"/>
  <c r="E9" i="12"/>
  <c r="C36" i="15"/>
  <c r="B9" i="1" s="1"/>
  <c r="E35" i="15"/>
  <c r="D33" i="20"/>
  <c r="C11" i="1" s="1"/>
  <c r="E32" i="20"/>
  <c r="E30" i="20"/>
  <c r="E29" i="20"/>
  <c r="E26" i="20"/>
  <c r="E25" i="20"/>
  <c r="E24" i="20"/>
  <c r="E23" i="20"/>
  <c r="E16" i="20"/>
  <c r="E6" i="20"/>
  <c r="E5" i="20"/>
  <c r="E4" i="20"/>
  <c r="E3" i="20"/>
  <c r="D16" i="15"/>
  <c r="C8" i="1" s="1"/>
  <c r="C16" i="15"/>
  <c r="B8" i="1" s="1"/>
  <c r="C7" i="11"/>
  <c r="B18" i="1" s="1"/>
  <c r="D20" i="12"/>
  <c r="C17" i="1" s="1"/>
  <c r="C20" i="12"/>
  <c r="B17" i="1" s="1"/>
  <c r="D9" i="17"/>
  <c r="C12" i="1" s="1"/>
  <c r="C9" i="17"/>
  <c r="B12" i="1" s="1"/>
  <c r="E12" i="11"/>
  <c r="E22" i="15"/>
  <c r="E23" i="15"/>
  <c r="E24" i="15"/>
  <c r="E25" i="15"/>
  <c r="E26" i="15"/>
  <c r="E27" i="15"/>
  <c r="E28" i="15"/>
  <c r="E21" i="15"/>
  <c r="E4" i="17"/>
  <c r="E5" i="17"/>
  <c r="E6" i="17"/>
  <c r="E8" i="17"/>
  <c r="E3" i="17"/>
  <c r="E4" i="15"/>
  <c r="E5" i="15"/>
  <c r="E6" i="15"/>
  <c r="E7" i="15"/>
  <c r="E8" i="15"/>
  <c r="E9" i="15"/>
  <c r="E13" i="15"/>
  <c r="E14" i="15"/>
  <c r="E3" i="15"/>
  <c r="E4" i="12"/>
  <c r="E5" i="12"/>
  <c r="E6" i="12"/>
  <c r="E8" i="12"/>
  <c r="E3" i="12"/>
  <c r="E6" i="11"/>
  <c r="E3" i="11"/>
  <c r="E4" i="13"/>
  <c r="E5" i="13"/>
  <c r="E6" i="13"/>
  <c r="E12" i="13"/>
  <c r="E3" i="13"/>
  <c r="C28" i="17"/>
  <c r="B13" i="1" s="1"/>
  <c r="C22" i="1" l="1"/>
  <c r="D4" i="1"/>
  <c r="E8" i="24"/>
  <c r="E39" i="23"/>
  <c r="E16" i="15"/>
  <c r="E17" i="15" s="1"/>
  <c r="E14" i="13"/>
  <c r="E15" i="13" s="1"/>
  <c r="B22" i="1"/>
  <c r="E43" i="25"/>
  <c r="E21" i="25"/>
  <c r="E17" i="11"/>
  <c r="E18" i="11" s="1"/>
  <c r="E20" i="12"/>
  <c r="E9" i="17"/>
  <c r="E10" i="17" s="1"/>
  <c r="E33" i="20"/>
  <c r="E34" i="20" s="1"/>
  <c r="E19" i="20"/>
  <c r="E22" i="21"/>
  <c r="E37" i="15"/>
  <c r="E28" i="17"/>
  <c r="D13" i="1"/>
  <c r="D17" i="1"/>
  <c r="D6" i="1"/>
  <c r="D11" i="1"/>
  <c r="D7" i="1"/>
  <c r="D5" i="1"/>
  <c r="D12" i="1"/>
  <c r="D16" i="1"/>
  <c r="E10" i="12"/>
  <c r="E11" i="12" s="1"/>
  <c r="D18" i="1"/>
  <c r="E7" i="11"/>
  <c r="D19" i="1"/>
  <c r="D10" i="1"/>
  <c r="D9" i="1"/>
  <c r="D8" i="1"/>
  <c r="E25" i="13"/>
  <c r="E26" i="13" s="1"/>
  <c r="D15" i="1"/>
  <c r="D14" i="1"/>
  <c r="F17" i="1" l="1"/>
  <c r="D24" i="1"/>
</calcChain>
</file>

<file path=xl/sharedStrings.xml><?xml version="1.0" encoding="utf-8"?>
<sst xmlns="http://schemas.openxmlformats.org/spreadsheetml/2006/main" count="415" uniqueCount="207">
  <si>
    <t>3.</t>
  </si>
  <si>
    <t>4.</t>
  </si>
  <si>
    <t>5.</t>
  </si>
  <si>
    <t>2.</t>
  </si>
  <si>
    <t>6.</t>
  </si>
  <si>
    <t>7.</t>
  </si>
  <si>
    <t>8.</t>
  </si>
  <si>
    <t>9.</t>
  </si>
  <si>
    <t>10.</t>
  </si>
  <si>
    <t>celkem</t>
  </si>
  <si>
    <t>průměr na žáka</t>
  </si>
  <si>
    <t>1.</t>
  </si>
  <si>
    <t>5.A</t>
  </si>
  <si>
    <t>5.B</t>
  </si>
  <si>
    <t>1.pol</t>
  </si>
  <si>
    <t>2.pol</t>
  </si>
  <si>
    <t>sběr papíru</t>
  </si>
  <si>
    <t>6.A</t>
  </si>
  <si>
    <t>6.B</t>
  </si>
  <si>
    <t xml:space="preserve">10 NEJLEPŠÍCH </t>
  </si>
  <si>
    <t>celkem - dle našeho vážení</t>
  </si>
  <si>
    <t>8.B</t>
  </si>
  <si>
    <t>8.A</t>
  </si>
  <si>
    <t>1. pololetí</t>
  </si>
  <si>
    <t>2. pololetí</t>
  </si>
  <si>
    <t>1.A</t>
  </si>
  <si>
    <t>1.B</t>
  </si>
  <si>
    <t>1. stupeň</t>
  </si>
  <si>
    <t>2. stupeň</t>
  </si>
  <si>
    <t>Hubrová Anna</t>
  </si>
  <si>
    <t>Kislinger Josef</t>
  </si>
  <si>
    <t>4.A</t>
  </si>
  <si>
    <t>4.B</t>
  </si>
  <si>
    <t>Hubrová Věra</t>
  </si>
  <si>
    <t>Předota Ondřej</t>
  </si>
  <si>
    <t>Petrů Michal</t>
  </si>
  <si>
    <t>Petrů Martin</t>
  </si>
  <si>
    <t>Šoborová Markéta</t>
  </si>
  <si>
    <t>Klabouch Rostislav</t>
  </si>
  <si>
    <t>Bošková Monika</t>
  </si>
  <si>
    <t>7.A</t>
  </si>
  <si>
    <t>7.B</t>
  </si>
  <si>
    <t>Kocumová Zuzana</t>
  </si>
  <si>
    <t>Hrdlička Tomáš</t>
  </si>
  <si>
    <t>12.</t>
  </si>
  <si>
    <t>Kotál Vojtěch</t>
  </si>
  <si>
    <t>Benešová Eliška</t>
  </si>
  <si>
    <t>Pravda Štěpán</t>
  </si>
  <si>
    <t>Hůrský Petr</t>
  </si>
  <si>
    <t>Albertová Adéla</t>
  </si>
  <si>
    <t>Hálek Tomáš</t>
  </si>
  <si>
    <t>Horáková Markéta</t>
  </si>
  <si>
    <t>Dejmek Václav</t>
  </si>
  <si>
    <t>Hojdekr Jakub</t>
  </si>
  <si>
    <t xml:space="preserve">Kislingerová Ema </t>
  </si>
  <si>
    <t>Podlešák Bořek</t>
  </si>
  <si>
    <t>Študlar Štefan</t>
  </si>
  <si>
    <t>Teichmannová Aneta</t>
  </si>
  <si>
    <t>Pixa Lukáš</t>
  </si>
  <si>
    <t>Študlar Vít</t>
  </si>
  <si>
    <t>Harvalíková Julie</t>
  </si>
  <si>
    <t>Kouba Miroslav</t>
  </si>
  <si>
    <t>Kaločai Jan</t>
  </si>
  <si>
    <t>Pěstová Denisa</t>
  </si>
  <si>
    <t>Kocum Matouš</t>
  </si>
  <si>
    <t>Kaločai Radek</t>
  </si>
  <si>
    <t>Šeflová Karolína</t>
  </si>
  <si>
    <t>Daniel Jiří</t>
  </si>
  <si>
    <t>Frišová Šárka</t>
  </si>
  <si>
    <t>Hora Jan</t>
  </si>
  <si>
    <t>Jungwirthová Gabriela</t>
  </si>
  <si>
    <t>Mikešová Veronika</t>
  </si>
  <si>
    <t>Sedlecká Kristýna</t>
  </si>
  <si>
    <t>Vojtíšková Zuzana</t>
  </si>
  <si>
    <t>ŠD2</t>
  </si>
  <si>
    <t>ŠD 2</t>
  </si>
  <si>
    <t>Kotálová Veronika</t>
  </si>
  <si>
    <t>Schönová Ellen</t>
  </si>
  <si>
    <t>Šmrhová Adéla</t>
  </si>
  <si>
    <t>Študlarová Nikol</t>
  </si>
  <si>
    <t>Študlarová Viktorie</t>
  </si>
  <si>
    <t>Ungurean Jakub</t>
  </si>
  <si>
    <t>Záhorková Andrea</t>
  </si>
  <si>
    <t>Korbel Matěj</t>
  </si>
  <si>
    <t>Matoušek Ladislav</t>
  </si>
  <si>
    <t>Novotná Eliška</t>
  </si>
  <si>
    <t>Šoborová Ema</t>
  </si>
  <si>
    <t>Toušek Vojtěch</t>
  </si>
  <si>
    <t>Koubová Klára</t>
  </si>
  <si>
    <t>Teichmannová Barbora</t>
  </si>
  <si>
    <t>Albertová Nora</t>
  </si>
  <si>
    <t>Dejmek Vojtěch</t>
  </si>
  <si>
    <t>Divila Ladislav</t>
  </si>
  <si>
    <t>Fridrich Adam</t>
  </si>
  <si>
    <t>Hes Radek</t>
  </si>
  <si>
    <t>Hrašová Zuzana</t>
  </si>
  <si>
    <t>Jedlička Antonín</t>
  </si>
  <si>
    <t>Kozaková Jessika</t>
  </si>
  <si>
    <t>11.</t>
  </si>
  <si>
    <t>Švancarová Zuzana</t>
  </si>
  <si>
    <t>Zátková Ella</t>
  </si>
  <si>
    <t>Hojdekr Matyáš</t>
  </si>
  <si>
    <t>Záhorka Jan</t>
  </si>
  <si>
    <t>Zátka Martin</t>
  </si>
  <si>
    <t>Fridrichová Claudie</t>
  </si>
  <si>
    <t>Vozabulová Sofie</t>
  </si>
  <si>
    <t>Hrašová Nikol</t>
  </si>
  <si>
    <t>Švancarová Klára</t>
  </si>
  <si>
    <t>Sběr papíru podzim 2025/2026</t>
  </si>
  <si>
    <t>2.A</t>
  </si>
  <si>
    <t>2.B</t>
  </si>
  <si>
    <t>9.A</t>
  </si>
  <si>
    <t>9.B</t>
  </si>
  <si>
    <t>Bláhová Liliana</t>
  </si>
  <si>
    <t>Bráchová Amálie</t>
  </si>
  <si>
    <t>Korbel Šimon</t>
  </si>
  <si>
    <t>Kouba Matěj</t>
  </si>
  <si>
    <t>Markytánová Silvie</t>
  </si>
  <si>
    <t>Pěstová Barbora</t>
  </si>
  <si>
    <t>Čížek Matěj</t>
  </si>
  <si>
    <t>Lapka Milan</t>
  </si>
  <si>
    <t>Ungureanová Lucie</t>
  </si>
  <si>
    <t>Vančurová Zora</t>
  </si>
  <si>
    <t>Velhartický Adam</t>
  </si>
  <si>
    <t>Vojta Richard</t>
  </si>
  <si>
    <t>Vojtíšková Markéta</t>
  </si>
  <si>
    <t>Hrubcová Patricie</t>
  </si>
  <si>
    <t>Květoň Michal</t>
  </si>
  <si>
    <t>Antol Ondřej</t>
  </si>
  <si>
    <t>Šílený Tomáš</t>
  </si>
  <si>
    <t>Pešek Matěj</t>
  </si>
  <si>
    <t>Šimegová Tereza</t>
  </si>
  <si>
    <t>Nguyen Danuška</t>
  </si>
  <si>
    <t>Balvín Jaroslav</t>
  </si>
  <si>
    <t>Dejmek Jakub</t>
  </si>
  <si>
    <t>Dejmková Ema</t>
  </si>
  <si>
    <t>Krátká Anna</t>
  </si>
  <si>
    <t>Švancar Ríša</t>
  </si>
  <si>
    <t>Nachtigalová Ema</t>
  </si>
  <si>
    <t>Smíšková Gabriela</t>
  </si>
  <si>
    <t>Pěsta David</t>
  </si>
  <si>
    <t xml:space="preserve">Nguyen The Duy </t>
  </si>
  <si>
    <t>Zíková Michaela</t>
  </si>
  <si>
    <t>Danielová Marie</t>
  </si>
  <si>
    <t>Fencl Laislav</t>
  </si>
  <si>
    <t>Hávová Viktorie</t>
  </si>
  <si>
    <t>Hazuka David</t>
  </si>
  <si>
    <t>Šíma Vladimír</t>
  </si>
  <si>
    <t>Šubová Zuzana</t>
  </si>
  <si>
    <t>Háječková Zdeňka</t>
  </si>
  <si>
    <t>Kouba Jiří</t>
  </si>
  <si>
    <t>Půbalová Vanesa</t>
  </si>
  <si>
    <t>Bízek Kryštof</t>
  </si>
  <si>
    <t>Daniel Jan</t>
  </si>
  <si>
    <t>Šuba Václav</t>
  </si>
  <si>
    <t>Vančura Viktor</t>
  </si>
  <si>
    <t>Půbal Daniel</t>
  </si>
  <si>
    <t>Adamová Denisa</t>
  </si>
  <si>
    <t>Růžička Kristián</t>
  </si>
  <si>
    <t>Háva Matyáš</t>
  </si>
  <si>
    <t>Bubíková Sofie</t>
  </si>
  <si>
    <t>Kommová Marie</t>
  </si>
  <si>
    <t>Jehlíková Nela</t>
  </si>
  <si>
    <t>Hes Jaroslav</t>
  </si>
  <si>
    <t>Fridrich Alex</t>
  </si>
  <si>
    <t>Uhrová Johanka</t>
  </si>
  <si>
    <t>Alešová Denisa</t>
  </si>
  <si>
    <t>Danielová Klára</t>
  </si>
  <si>
    <t>Kočovský Jakub Milan</t>
  </si>
  <si>
    <t>Němeček Vojtěch</t>
  </si>
  <si>
    <t>Habich Patrik</t>
  </si>
  <si>
    <t>Toušek Václav</t>
  </si>
  <si>
    <t>Fencl Adam</t>
  </si>
  <si>
    <t>Fridrich Max</t>
  </si>
  <si>
    <t>Adam Patrik</t>
  </si>
  <si>
    <t>Osvald František</t>
  </si>
  <si>
    <t>Štouralová Tereza</t>
  </si>
  <si>
    <t>Němeček Matěj</t>
  </si>
  <si>
    <t>13.</t>
  </si>
  <si>
    <t>třída, p.uč. Krankušová</t>
  </si>
  <si>
    <t>Třída, p.uč. Dubovská</t>
  </si>
  <si>
    <t>Třída, p.uč. Diblíková</t>
  </si>
  <si>
    <t>třída, p.uč. Kautmanová</t>
  </si>
  <si>
    <t>třída, p.uč. Novotná</t>
  </si>
  <si>
    <t>třída, p.uč.Horáková</t>
  </si>
  <si>
    <t>třída. p.uč. Bošková</t>
  </si>
  <si>
    <t>třída, p.uč. Tažejová</t>
  </si>
  <si>
    <t>třída, p.uč. Ondřichová</t>
  </si>
  <si>
    <t>třída, p.uč. Majer</t>
  </si>
  <si>
    <t>třída, Albertová</t>
  </si>
  <si>
    <t>třída, p.uč. Dvořáková</t>
  </si>
  <si>
    <t>třída, p.uč.Jungwirthová</t>
  </si>
  <si>
    <t>třída, p.uč. Hubáček</t>
  </si>
  <si>
    <t>třída, p.uč. Pechek</t>
  </si>
  <si>
    <t>třída, p.uč. Weberová</t>
  </si>
  <si>
    <t>třída, p.uč. Bartošíková</t>
  </si>
  <si>
    <t xml:space="preserve">Petrů Michal </t>
  </si>
  <si>
    <t xml:space="preserve">2. </t>
  </si>
  <si>
    <t>Kislingerová Ema</t>
  </si>
  <si>
    <t>Simegová Tereza</t>
  </si>
  <si>
    <t>687 kg</t>
  </si>
  <si>
    <t>608 kg</t>
  </si>
  <si>
    <t>590 kg</t>
  </si>
  <si>
    <t>519 kg</t>
  </si>
  <si>
    <t>480 kg</t>
  </si>
  <si>
    <t>419 kg</t>
  </si>
  <si>
    <t>360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</si>
</sst>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2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24"/>
      <color indexed="8"/>
      <name val="Times New Roman"/>
      <family val="1"/>
      <charset val="238"/>
    </font>
    <font>
      <sz val="16"/>
      <color indexed="8"/>
      <name val="Calibri"/>
      <family val="2"/>
      <charset val="238"/>
    </font>
    <font>
      <sz val="18"/>
      <color indexed="8"/>
      <name val="Calibri"/>
      <family val="2"/>
      <charset val="238"/>
    </font>
    <font>
      <sz val="22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22"/>
      <color indexed="8"/>
      <name val="Calibri"/>
      <family val="2"/>
      <charset val="238"/>
    </font>
    <font>
      <sz val="18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20"/>
      <color indexed="8"/>
      <name val="Calibri"/>
      <family val="2"/>
      <charset val="238"/>
    </font>
    <font>
      <sz val="10"/>
      <color rgb="FF000000"/>
      <name val="Times New Roman"/>
      <family val="1"/>
      <charset val="238"/>
    </font>
    <font>
      <b/>
      <sz val="22"/>
      <color rgb="FFFF0000"/>
      <name val="Calibri"/>
      <family val="2"/>
      <charset val="238"/>
    </font>
    <font>
      <b/>
      <sz val="22"/>
      <color rgb="FFFF0000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8"/>
      <color rgb="FFFF0000"/>
      <name val="Calibri"/>
      <family val="2"/>
      <charset val="238"/>
    </font>
    <font>
      <sz val="22"/>
      <color rgb="FFFF0000"/>
      <name val="Calibri"/>
      <family val="2"/>
      <charset val="238"/>
    </font>
    <font>
      <sz val="8"/>
      <name val="Calibri"/>
      <family val="2"/>
      <charset val="238"/>
    </font>
    <font>
      <sz val="22"/>
      <color theme="1"/>
      <name val="Calibri"/>
      <family val="2"/>
      <charset val="238"/>
    </font>
    <font>
      <b/>
      <sz val="14"/>
      <color rgb="FFFF0000"/>
      <name val="Calibri"/>
      <family val="2"/>
    </font>
    <font>
      <b/>
      <sz val="14"/>
      <color theme="1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8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53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18" fillId="0" borderId="4" xfId="0" applyFont="1" applyBorder="1" applyAlignment="1">
      <alignment vertical="center"/>
    </xf>
    <xf numFmtId="0" fontId="2" fillId="0" borderId="5" xfId="0" applyFont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1" fontId="7" fillId="2" borderId="2" xfId="0" applyNumberFormat="1" applyFont="1" applyFill="1" applyBorder="1" applyAlignment="1">
      <alignment horizontal="right" vertical="center" wrapText="1"/>
    </xf>
    <xf numFmtId="1" fontId="5" fillId="0" borderId="0" xfId="0" applyNumberFormat="1" applyFont="1" applyAlignment="1">
      <alignment horizontal="right" vertical="top" wrapText="1"/>
    </xf>
    <xf numFmtId="1" fontId="0" fillId="0" borderId="0" xfId="0" applyNumberFormat="1" applyAlignment="1">
      <alignment wrapText="1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1" fillId="4" borderId="0" xfId="0" applyFont="1" applyFill="1"/>
    <xf numFmtId="1" fontId="5" fillId="5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1" fontId="13" fillId="6" borderId="3" xfId="0" applyNumberFormat="1" applyFont="1" applyFill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4" fillId="2" borderId="5" xfId="0" applyNumberFormat="1" applyFont="1" applyFill="1" applyBorder="1"/>
    <xf numFmtId="1" fontId="5" fillId="7" borderId="4" xfId="0" applyNumberFormat="1" applyFont="1" applyFill="1" applyBorder="1" applyAlignment="1">
      <alignment horizontal="center" vertical="center" wrapText="1"/>
    </xf>
    <xf numFmtId="1" fontId="5" fillId="6" borderId="11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1" fontId="7" fillId="2" borderId="5" xfId="0" applyNumberFormat="1" applyFont="1" applyFill="1" applyBorder="1" applyAlignment="1">
      <alignment horizontal="right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1" fontId="13" fillId="5" borderId="4" xfId="0" applyNumberFormat="1" applyFont="1" applyFill="1" applyBorder="1" applyAlignment="1">
      <alignment horizontal="center" vertical="center" wrapText="1"/>
    </xf>
    <xf numFmtId="1" fontId="13" fillId="7" borderId="4" xfId="0" applyNumberFormat="1" applyFont="1" applyFill="1" applyBorder="1" applyAlignment="1">
      <alignment horizontal="center" vertical="center" wrapText="1"/>
    </xf>
    <xf numFmtId="1" fontId="13" fillId="8" borderId="4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/>
    <xf numFmtId="0" fontId="5" fillId="0" borderId="12" xfId="0" applyFont="1" applyBorder="1" applyAlignment="1">
      <alignment vertical="top" wrapText="1"/>
    </xf>
    <xf numFmtId="0" fontId="20" fillId="0" borderId="0" xfId="0" applyFont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5" fillId="4" borderId="4" xfId="0" applyFont="1" applyFill="1" applyBorder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2" fontId="0" fillId="0" borderId="0" xfId="0" applyNumberFormat="1"/>
    <xf numFmtId="0" fontId="2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1" fontId="0" fillId="0" borderId="0" xfId="0" applyNumberFormat="1"/>
    <xf numFmtId="0" fontId="15" fillId="0" borderId="0" xfId="0" applyFont="1" applyAlignment="1">
      <alignment horizontal="center" vertical="center"/>
    </xf>
    <xf numFmtId="1" fontId="15" fillId="0" borderId="0" xfId="0" applyNumberFormat="1" applyFont="1"/>
    <xf numFmtId="0" fontId="4" fillId="4" borderId="0" xfId="0" applyFont="1" applyFill="1" applyAlignment="1">
      <alignment horizontal="center"/>
    </xf>
    <xf numFmtId="1" fontId="7" fillId="2" borderId="13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164" fontId="13" fillId="6" borderId="4" xfId="0" applyNumberFormat="1" applyFont="1" applyFill="1" applyBorder="1" applyAlignment="1">
      <alignment horizontal="center" vertical="center" wrapText="1"/>
    </xf>
    <xf numFmtId="164" fontId="13" fillId="5" borderId="4" xfId="0" applyNumberFormat="1" applyFont="1" applyFill="1" applyBorder="1" applyAlignment="1">
      <alignment horizontal="center" vertical="center" wrapText="1"/>
    </xf>
    <xf numFmtId="164" fontId="13" fillId="7" borderId="4" xfId="0" applyNumberFormat="1" applyFont="1" applyFill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right" vertical="center" wrapText="1"/>
    </xf>
    <xf numFmtId="0" fontId="0" fillId="0" borderId="14" xfId="0" applyBorder="1"/>
    <xf numFmtId="0" fontId="16" fillId="0" borderId="4" xfId="0" applyFont="1" applyBorder="1" applyAlignment="1">
      <alignment wrapText="1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/>
    <xf numFmtId="1" fontId="13" fillId="6" borderId="15" xfId="0" applyNumberFormat="1" applyFont="1" applyFill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12" fillId="0" borderId="15" xfId="0" applyFont="1" applyBorder="1"/>
    <xf numFmtId="0" fontId="0" fillId="0" borderId="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164" fontId="13" fillId="5" borderId="15" xfId="0" applyNumberFormat="1" applyFont="1" applyFill="1" applyBorder="1" applyAlignment="1">
      <alignment horizontal="center" vertical="center" wrapText="1"/>
    </xf>
    <xf numFmtId="164" fontId="13" fillId="6" borderId="15" xfId="0" applyNumberFormat="1" applyFont="1" applyFill="1" applyBorder="1" applyAlignment="1">
      <alignment horizontal="center" vertical="center" wrapText="1"/>
    </xf>
    <xf numFmtId="0" fontId="13" fillId="0" borderId="14" xfId="0" applyFont="1" applyBorder="1"/>
    <xf numFmtId="1" fontId="5" fillId="6" borderId="4" xfId="0" applyNumberFormat="1" applyFont="1" applyFill="1" applyBorder="1" applyAlignment="1">
      <alignment horizontal="center" vertical="center" wrapText="1"/>
    </xf>
    <xf numFmtId="164" fontId="15" fillId="4" borderId="4" xfId="0" applyNumberFormat="1" applyFont="1" applyFill="1" applyBorder="1"/>
    <xf numFmtId="164" fontId="22" fillId="4" borderId="4" xfId="0" applyNumberFormat="1" applyFont="1" applyFill="1" applyBorder="1"/>
    <xf numFmtId="164" fontId="22" fillId="0" borderId="0" xfId="0" applyNumberFormat="1" applyFont="1"/>
    <xf numFmtId="164" fontId="0" fillId="0" borderId="0" xfId="0" applyNumberFormat="1"/>
    <xf numFmtId="164" fontId="9" fillId="3" borderId="0" xfId="0" applyNumberFormat="1" applyFont="1" applyFill="1"/>
    <xf numFmtId="164" fontId="16" fillId="0" borderId="4" xfId="0" applyNumberFormat="1" applyFont="1" applyBorder="1" applyAlignment="1">
      <alignment horizontal="right" wrapText="1"/>
    </xf>
    <xf numFmtId="164" fontId="0" fillId="4" borderId="0" xfId="0" applyNumberFormat="1" applyFill="1"/>
    <xf numFmtId="0" fontId="16" fillId="0" borderId="15" xfId="0" applyFont="1" applyBorder="1" applyAlignment="1">
      <alignment wrapText="1"/>
    </xf>
    <xf numFmtId="164" fontId="4" fillId="2" borderId="5" xfId="0" applyNumberFormat="1" applyFont="1" applyFill="1" applyBorder="1"/>
    <xf numFmtId="0" fontId="23" fillId="0" borderId="0" xfId="0" applyFont="1" applyAlignment="1">
      <alignment horizontal="center"/>
    </xf>
    <xf numFmtId="0" fontId="24" fillId="4" borderId="0" xfId="0" applyFont="1" applyFill="1"/>
    <xf numFmtId="164" fontId="13" fillId="6" borderId="4" xfId="0" applyNumberFormat="1" applyFont="1" applyFill="1" applyBorder="1" applyAlignment="1">
      <alignment horizontal="right" vertical="center" wrapText="1"/>
    </xf>
    <xf numFmtId="1" fontId="13" fillId="5" borderId="4" xfId="0" applyNumberFormat="1" applyFont="1" applyFill="1" applyBorder="1" applyAlignment="1">
      <alignment horizontal="right" vertical="center" wrapText="1"/>
    </xf>
    <xf numFmtId="164" fontId="9" fillId="9" borderId="0" xfId="0" applyNumberFormat="1" applyFont="1" applyFill="1"/>
    <xf numFmtId="0" fontId="0" fillId="0" borderId="0" xfId="0" applyAlignment="1">
      <alignment horizontal="center" wrapText="1"/>
    </xf>
    <xf numFmtId="0" fontId="16" fillId="0" borderId="0" xfId="0" applyFont="1" applyAlignment="1">
      <alignment wrapText="1"/>
    </xf>
    <xf numFmtId="0" fontId="26" fillId="4" borderId="0" xfId="0" applyFont="1" applyFill="1"/>
    <xf numFmtId="0" fontId="28" fillId="0" borderId="0" xfId="0" applyFont="1"/>
    <xf numFmtId="0" fontId="26" fillId="0" borderId="0" xfId="0" applyFont="1"/>
    <xf numFmtId="0" fontId="27" fillId="4" borderId="0" xfId="0" applyFont="1" applyFill="1"/>
    <xf numFmtId="0" fontId="29" fillId="0" borderId="4" xfId="0" applyFont="1" applyBorder="1" applyAlignment="1">
      <alignment wrapText="1"/>
    </xf>
    <xf numFmtId="0" fontId="30" fillId="0" borderId="4" xfId="0" applyFont="1" applyBorder="1" applyAlignment="1">
      <alignment vertical="center"/>
    </xf>
    <xf numFmtId="164" fontId="31" fillId="4" borderId="4" xfId="0" applyNumberFormat="1" applyFont="1" applyFill="1" applyBorder="1" applyAlignment="1">
      <alignment horizontal="right"/>
    </xf>
    <xf numFmtId="1" fontId="5" fillId="5" borderId="4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/>
    </xf>
    <xf numFmtId="0" fontId="17" fillId="3" borderId="0" xfId="0" applyFont="1" applyFill="1" applyAlignment="1">
      <alignment horizontal="center" vertical="center"/>
    </xf>
    <xf numFmtId="0" fontId="3" fillId="9" borderId="2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9" borderId="2" xfId="0" applyFont="1" applyFill="1" applyBorder="1" applyAlignment="1">
      <alignment horizontal="center" vertical="top" wrapText="1"/>
    </xf>
    <xf numFmtId="0" fontId="8" fillId="9" borderId="1" xfId="0" applyFont="1" applyFill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E6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5EBF-5BAE-C34E-BD0C-0FB12D0629BF}">
  <dimension ref="A1:J24"/>
  <sheetViews>
    <sheetView topLeftCell="A6" workbookViewId="0">
      <selection activeCell="H24" sqref="A1:H24"/>
    </sheetView>
  </sheetViews>
  <sheetFormatPr baseColWidth="10" defaultColWidth="8.83203125" defaultRowHeight="15" x14ac:dyDescent="0.2"/>
  <cols>
    <col min="1" max="1" width="10.6640625" customWidth="1"/>
    <col min="2" max="2" width="12.83203125" customWidth="1"/>
    <col min="3" max="3" width="9.6640625" customWidth="1"/>
    <col min="4" max="4" width="12.5" customWidth="1"/>
    <col min="5" max="5" width="7.1640625" customWidth="1"/>
    <col min="6" max="6" width="11.6640625" customWidth="1"/>
  </cols>
  <sheetData>
    <row r="1" spans="1:10" ht="30" customHeight="1" x14ac:dyDescent="0.25">
      <c r="A1" s="103" t="s">
        <v>108</v>
      </c>
      <c r="B1" s="104"/>
      <c r="C1" s="104"/>
      <c r="D1" s="105"/>
      <c r="E1" s="1"/>
      <c r="F1" s="1"/>
      <c r="G1" s="1"/>
      <c r="H1" s="1"/>
      <c r="I1" s="1"/>
      <c r="J1" s="1"/>
    </row>
    <row r="2" spans="1:10" ht="19" x14ac:dyDescent="0.25">
      <c r="A2" s="18"/>
      <c r="B2" s="19" t="s">
        <v>14</v>
      </c>
      <c r="C2" s="19" t="s">
        <v>15</v>
      </c>
      <c r="D2" s="20" t="s">
        <v>9</v>
      </c>
      <c r="E2" s="1"/>
      <c r="F2" s="1"/>
      <c r="G2" s="1"/>
      <c r="H2" s="1"/>
      <c r="I2" s="1"/>
      <c r="J2" s="1"/>
    </row>
    <row r="3" spans="1:10" ht="30" customHeight="1" x14ac:dyDescent="0.3">
      <c r="A3" s="47" t="s">
        <v>25</v>
      </c>
      <c r="B3" s="101">
        <f>'1'!C21</f>
        <v>359</v>
      </c>
      <c r="C3" s="101">
        <f>'1'!D21</f>
        <v>357</v>
      </c>
      <c r="D3" s="80">
        <f t="shared" ref="D3:D4" si="0">B3+C3</f>
        <v>716</v>
      </c>
      <c r="E3" s="88"/>
      <c r="F3" s="1"/>
      <c r="G3" s="1"/>
      <c r="H3" s="1"/>
      <c r="I3" s="1"/>
      <c r="J3" s="1"/>
    </row>
    <row r="4" spans="1:10" ht="30" customHeight="1" x14ac:dyDescent="0.3">
      <c r="A4" s="47" t="s">
        <v>26</v>
      </c>
      <c r="B4" s="101">
        <f>'1'!C43</f>
        <v>643</v>
      </c>
      <c r="C4" s="101">
        <f>'1'!D43</f>
        <v>434</v>
      </c>
      <c r="D4" s="80">
        <f t="shared" si="0"/>
        <v>1077</v>
      </c>
      <c r="E4" s="88"/>
      <c r="F4" s="1"/>
      <c r="G4" s="1"/>
      <c r="H4" s="1"/>
      <c r="I4" s="1"/>
      <c r="J4" s="1"/>
    </row>
    <row r="5" spans="1:10" ht="30" customHeight="1" x14ac:dyDescent="0.3">
      <c r="A5" s="47" t="s">
        <v>109</v>
      </c>
      <c r="B5" s="79">
        <f>'2'!C22</f>
        <v>344</v>
      </c>
      <c r="C5" s="79">
        <f>'2'!D22</f>
        <v>458</v>
      </c>
      <c r="D5" s="80">
        <f>B5+C5</f>
        <v>802</v>
      </c>
      <c r="E5" s="88"/>
      <c r="F5" s="1"/>
      <c r="G5" s="1"/>
      <c r="H5" s="1"/>
      <c r="I5" s="1"/>
      <c r="J5" s="1"/>
    </row>
    <row r="6" spans="1:10" ht="30" customHeight="1" x14ac:dyDescent="0.3">
      <c r="A6" s="47" t="s">
        <v>110</v>
      </c>
      <c r="B6" s="79">
        <f>'2'!C39</f>
        <v>509</v>
      </c>
      <c r="C6" s="79">
        <f>'2'!D39</f>
        <v>793</v>
      </c>
      <c r="D6" s="80">
        <f>B6+C6</f>
        <v>1302</v>
      </c>
      <c r="E6" s="88"/>
      <c r="F6" s="1"/>
      <c r="G6" s="1"/>
      <c r="H6" s="1"/>
      <c r="I6" s="1"/>
      <c r="J6" s="1"/>
    </row>
    <row r="7" spans="1:10" ht="30" customHeight="1" x14ac:dyDescent="0.3">
      <c r="A7" s="47" t="s">
        <v>0</v>
      </c>
      <c r="B7" s="79">
        <f>'3'!C22</f>
        <v>608</v>
      </c>
      <c r="C7" s="79">
        <f>'3'!D22</f>
        <v>1474</v>
      </c>
      <c r="D7" s="80">
        <f>B7+C7</f>
        <v>2082</v>
      </c>
      <c r="E7" s="88" t="s">
        <v>3</v>
      </c>
      <c r="F7" s="1"/>
      <c r="G7" s="1"/>
      <c r="H7" s="1"/>
      <c r="I7" s="1"/>
      <c r="J7" s="1"/>
    </row>
    <row r="8" spans="1:10" ht="30" customHeight="1" x14ac:dyDescent="0.25">
      <c r="A8" s="47" t="s">
        <v>31</v>
      </c>
      <c r="B8" s="79">
        <f>'4'!C16</f>
        <v>582</v>
      </c>
      <c r="C8" s="79">
        <f>'4'!D16</f>
        <v>867</v>
      </c>
      <c r="D8" s="80">
        <f t="shared" ref="D8:D19" si="1">B8+C8</f>
        <v>1449</v>
      </c>
      <c r="E8" s="50" t="s">
        <v>0</v>
      </c>
      <c r="F8" s="1"/>
      <c r="G8" s="1"/>
      <c r="H8" s="1"/>
      <c r="I8" s="1"/>
      <c r="J8" s="1"/>
    </row>
    <row r="9" spans="1:10" ht="30" customHeight="1" x14ac:dyDescent="0.3">
      <c r="A9" s="47" t="s">
        <v>32</v>
      </c>
      <c r="B9" s="79">
        <f>'4'!C36</f>
        <v>637</v>
      </c>
      <c r="C9" s="79">
        <f>'4'!D36</f>
        <v>442</v>
      </c>
      <c r="D9" s="80">
        <f t="shared" si="1"/>
        <v>1079</v>
      </c>
      <c r="E9" s="88"/>
      <c r="F9" s="1"/>
      <c r="G9" s="1"/>
      <c r="H9" s="1"/>
      <c r="I9" s="1"/>
      <c r="J9" s="1"/>
    </row>
    <row r="10" spans="1:10" ht="30" customHeight="1" x14ac:dyDescent="0.25">
      <c r="A10" s="47" t="s">
        <v>12</v>
      </c>
      <c r="B10" s="79">
        <f>'5'!C18</f>
        <v>99</v>
      </c>
      <c r="C10" s="79">
        <f>'5'!D18</f>
        <v>296</v>
      </c>
      <c r="D10" s="80">
        <f t="shared" si="1"/>
        <v>395</v>
      </c>
      <c r="E10" s="50"/>
      <c r="F10" s="1"/>
      <c r="G10" s="1"/>
      <c r="H10" s="1"/>
      <c r="I10" s="1"/>
      <c r="J10" s="1"/>
    </row>
    <row r="11" spans="1:10" ht="30" customHeight="1" x14ac:dyDescent="0.3">
      <c r="A11" s="47" t="s">
        <v>13</v>
      </c>
      <c r="B11" s="79">
        <f>'5'!C33</f>
        <v>615</v>
      </c>
      <c r="C11" s="79">
        <f>'5'!D33</f>
        <v>321</v>
      </c>
      <c r="D11" s="80">
        <f t="shared" si="1"/>
        <v>936</v>
      </c>
      <c r="E11" s="88"/>
      <c r="F11" s="1"/>
      <c r="G11" s="1"/>
      <c r="H11" s="1"/>
      <c r="I11" s="1"/>
      <c r="J11" s="1"/>
    </row>
    <row r="12" spans="1:10" ht="30" customHeight="1" x14ac:dyDescent="0.25">
      <c r="A12" s="47" t="s">
        <v>17</v>
      </c>
      <c r="B12" s="79">
        <f>'6'!C9</f>
        <v>84</v>
      </c>
      <c r="C12" s="79">
        <f>'6'!D9</f>
        <v>139</v>
      </c>
      <c r="D12" s="80">
        <f t="shared" si="1"/>
        <v>223</v>
      </c>
      <c r="E12" s="50"/>
      <c r="F12" s="1"/>
      <c r="G12" s="1"/>
      <c r="H12" s="1"/>
      <c r="I12" s="1"/>
      <c r="J12" s="1"/>
    </row>
    <row r="13" spans="1:10" ht="30" customHeight="1" x14ac:dyDescent="0.3">
      <c r="A13" s="47" t="s">
        <v>18</v>
      </c>
      <c r="B13" s="79">
        <f>'6'!C28</f>
        <v>1291</v>
      </c>
      <c r="C13" s="79">
        <f>'6'!D28</f>
        <v>963</v>
      </c>
      <c r="D13" s="80">
        <f t="shared" si="1"/>
        <v>2254</v>
      </c>
      <c r="E13" s="88" t="s">
        <v>11</v>
      </c>
      <c r="F13" s="1"/>
      <c r="G13" s="1"/>
      <c r="H13" s="1"/>
      <c r="I13" s="1"/>
      <c r="J13" s="1"/>
    </row>
    <row r="14" spans="1:10" ht="30" customHeight="1" x14ac:dyDescent="0.25">
      <c r="A14" s="47" t="s">
        <v>40</v>
      </c>
      <c r="B14" s="79">
        <f>'7'!C14</f>
        <v>746</v>
      </c>
      <c r="C14" s="79">
        <f>'7'!D14</f>
        <v>541</v>
      </c>
      <c r="D14" s="80">
        <f t="shared" si="1"/>
        <v>1287</v>
      </c>
      <c r="E14" s="50"/>
      <c r="F14" s="1"/>
      <c r="G14" s="1"/>
      <c r="H14" s="1"/>
      <c r="I14" s="1"/>
      <c r="J14" s="1"/>
    </row>
    <row r="15" spans="1:10" ht="30" customHeight="1" x14ac:dyDescent="0.25">
      <c r="A15" s="47" t="s">
        <v>41</v>
      </c>
      <c r="B15" s="79">
        <f>'7'!C25</f>
        <v>45</v>
      </c>
      <c r="C15" s="79">
        <f>'7'!D25</f>
        <v>76</v>
      </c>
      <c r="D15" s="80">
        <f t="shared" si="1"/>
        <v>121</v>
      </c>
      <c r="E15" s="50"/>
      <c r="F15" s="1"/>
      <c r="G15" s="1"/>
      <c r="H15" s="1"/>
      <c r="I15" s="1"/>
      <c r="J15" s="1"/>
    </row>
    <row r="16" spans="1:10" ht="30" customHeight="1" x14ac:dyDescent="0.3">
      <c r="A16" s="47" t="s">
        <v>22</v>
      </c>
      <c r="B16" s="79">
        <f>'8'!C10</f>
        <v>19</v>
      </c>
      <c r="C16" s="79">
        <f>'8'!D10</f>
        <v>108</v>
      </c>
      <c r="D16" s="80">
        <f t="shared" si="1"/>
        <v>127</v>
      </c>
      <c r="E16" s="88"/>
      <c r="F16" s="92">
        <f>SUM(D3:D11)</f>
        <v>9838</v>
      </c>
      <c r="G16" s="107" t="s">
        <v>27</v>
      </c>
      <c r="H16" s="107"/>
      <c r="I16" s="1"/>
      <c r="J16" s="1"/>
    </row>
    <row r="17" spans="1:8" ht="30" customHeight="1" x14ac:dyDescent="0.3">
      <c r="A17" s="47" t="s">
        <v>21</v>
      </c>
      <c r="B17" s="79">
        <f>'8'!C20</f>
        <v>75</v>
      </c>
      <c r="C17" s="79">
        <f>'8'!D20</f>
        <v>39</v>
      </c>
      <c r="D17" s="80">
        <f t="shared" si="1"/>
        <v>114</v>
      </c>
      <c r="E17" s="88"/>
      <c r="F17" s="92">
        <f>SUM(D12:D19)</f>
        <v>4393</v>
      </c>
      <c r="G17" s="107" t="s">
        <v>28</v>
      </c>
      <c r="H17" s="107"/>
    </row>
    <row r="18" spans="1:8" ht="30" customHeight="1" x14ac:dyDescent="0.25">
      <c r="A18" s="47" t="s">
        <v>111</v>
      </c>
      <c r="B18" s="79">
        <f>'9'!C7</f>
        <v>23</v>
      </c>
      <c r="C18" s="79">
        <f>'9'!D7</f>
        <v>35</v>
      </c>
      <c r="D18" s="80">
        <f t="shared" si="1"/>
        <v>58</v>
      </c>
      <c r="E18" s="50"/>
    </row>
    <row r="19" spans="1:8" ht="30" customHeight="1" x14ac:dyDescent="0.3">
      <c r="A19" s="47" t="s">
        <v>112</v>
      </c>
      <c r="B19" s="79">
        <f>'9'!C17</f>
        <v>204</v>
      </c>
      <c r="C19" s="79">
        <f>'9'!D17</f>
        <v>5</v>
      </c>
      <c r="D19" s="80">
        <f t="shared" si="1"/>
        <v>209</v>
      </c>
      <c r="E19" s="88"/>
      <c r="G19" s="88"/>
    </row>
    <row r="20" spans="1:8" ht="30" customHeight="1" x14ac:dyDescent="0.25">
      <c r="A20" s="53"/>
      <c r="B20" s="54"/>
      <c r="C20" s="54"/>
      <c r="D20" s="81"/>
    </row>
    <row r="21" spans="1:8" x14ac:dyDescent="0.2">
      <c r="B21" s="55" t="s">
        <v>23</v>
      </c>
      <c r="C21" s="55" t="s">
        <v>24</v>
      </c>
      <c r="D21" s="82"/>
    </row>
    <row r="22" spans="1:8" ht="23" x14ac:dyDescent="0.2">
      <c r="A22" s="51" t="s">
        <v>9</v>
      </c>
      <c r="B22" s="85">
        <f>SUM(B3:B19)</f>
        <v>6883</v>
      </c>
      <c r="C22" s="85">
        <f>SUM(C3:C19)</f>
        <v>7348</v>
      </c>
      <c r="D22" s="82"/>
      <c r="F22" s="52"/>
    </row>
    <row r="23" spans="1:8" x14ac:dyDescent="0.2">
      <c r="D23" s="82"/>
    </row>
    <row r="24" spans="1:8" ht="30" customHeight="1" x14ac:dyDescent="0.25">
      <c r="A24" s="106" t="s">
        <v>20</v>
      </c>
      <c r="B24" s="106"/>
      <c r="C24" s="106"/>
      <c r="D24" s="83">
        <f>SUM(D3:D19)</f>
        <v>14231</v>
      </c>
    </row>
  </sheetData>
  <sheetProtection selectLockedCells="1" selectUnlockedCells="1"/>
  <mergeCells count="4">
    <mergeCell ref="A1:D1"/>
    <mergeCell ref="A24:C24"/>
    <mergeCell ref="G16:H16"/>
    <mergeCell ref="G17:H17"/>
  </mergeCells>
  <phoneticPr fontId="25" type="noConversion"/>
  <pageMargins left="0.7" right="0.7" top="0.78749999999999998" bottom="0.78749999999999998" header="0.51180555555555551" footer="0.51180555555555551"/>
  <pageSetup paperSize="9" firstPageNumber="0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A2EB3-7746-4741-8F12-4E49DD2091FD}">
  <dimension ref="A1:F26"/>
  <sheetViews>
    <sheetView zoomScale="140" zoomScaleNormal="140" workbookViewId="0">
      <selection activeCell="L27" sqref="L27"/>
    </sheetView>
  </sheetViews>
  <sheetFormatPr baseColWidth="10" defaultColWidth="8.83203125" defaultRowHeight="15" x14ac:dyDescent="0.2"/>
  <cols>
    <col min="1" max="1" width="5.6640625" customWidth="1"/>
    <col min="2" max="2" width="25.6640625" customWidth="1"/>
    <col min="3" max="4" width="7.6640625" customWidth="1"/>
  </cols>
  <sheetData>
    <row r="1" spans="1:6" x14ac:dyDescent="0.2">
      <c r="B1" s="109" t="s">
        <v>40</v>
      </c>
      <c r="C1" s="111" t="s">
        <v>16</v>
      </c>
      <c r="D1" s="111"/>
    </row>
    <row r="2" spans="1:6" x14ac:dyDescent="0.2">
      <c r="B2" s="110"/>
      <c r="C2" s="2" t="s">
        <v>14</v>
      </c>
      <c r="D2" s="23" t="s">
        <v>15</v>
      </c>
      <c r="E2" s="65" t="s">
        <v>9</v>
      </c>
    </row>
    <row r="3" spans="1:6" ht="22" customHeight="1" x14ac:dyDescent="0.2">
      <c r="A3" s="73">
        <v>1</v>
      </c>
      <c r="B3" s="66" t="s">
        <v>45</v>
      </c>
      <c r="C3" s="67">
        <v>192</v>
      </c>
      <c r="D3" s="33">
        <v>82</v>
      </c>
      <c r="E3" s="25">
        <f>C3+D3</f>
        <v>274</v>
      </c>
      <c r="F3" s="44" t="s">
        <v>0</v>
      </c>
    </row>
    <row r="4" spans="1:6" ht="22" customHeight="1" x14ac:dyDescent="0.2">
      <c r="A4" s="73">
        <v>2</v>
      </c>
      <c r="B4" s="66" t="s">
        <v>46</v>
      </c>
      <c r="C4" s="67">
        <v>5</v>
      </c>
      <c r="D4" s="33">
        <v>20</v>
      </c>
      <c r="E4" s="25">
        <f t="shared" ref="E4:E12" si="0">C4+D4</f>
        <v>25</v>
      </c>
      <c r="F4" s="44"/>
    </row>
    <row r="5" spans="1:6" ht="22" customHeight="1" x14ac:dyDescent="0.2">
      <c r="A5" s="73">
        <v>3</v>
      </c>
      <c r="B5" s="66" t="s">
        <v>47</v>
      </c>
      <c r="C5" s="67">
        <v>14</v>
      </c>
      <c r="D5" s="34">
        <v>17</v>
      </c>
      <c r="E5" s="25">
        <f t="shared" si="0"/>
        <v>31</v>
      </c>
      <c r="F5" s="44"/>
    </row>
    <row r="6" spans="1:6" ht="22" customHeight="1" x14ac:dyDescent="0.2">
      <c r="A6" s="73">
        <v>4</v>
      </c>
      <c r="B6" s="66" t="s">
        <v>29</v>
      </c>
      <c r="C6" s="67">
        <v>210</v>
      </c>
      <c r="D6" s="34">
        <v>150</v>
      </c>
      <c r="E6" s="25">
        <f t="shared" si="0"/>
        <v>360</v>
      </c>
      <c r="F6" s="44" t="s">
        <v>3</v>
      </c>
    </row>
    <row r="7" spans="1:6" ht="22" customHeight="1" x14ac:dyDescent="0.2">
      <c r="A7" s="73">
        <v>5</v>
      </c>
      <c r="B7" s="66" t="s">
        <v>48</v>
      </c>
      <c r="C7" s="67">
        <v>21</v>
      </c>
      <c r="D7" s="34"/>
      <c r="E7" s="25">
        <f t="shared" si="0"/>
        <v>21</v>
      </c>
      <c r="F7" s="44"/>
    </row>
    <row r="8" spans="1:6" ht="22" customHeight="1" x14ac:dyDescent="0.2">
      <c r="A8" s="73">
        <v>6</v>
      </c>
      <c r="B8" s="66" t="s">
        <v>30</v>
      </c>
      <c r="C8" s="67">
        <v>250</v>
      </c>
      <c r="D8" s="34">
        <v>230</v>
      </c>
      <c r="E8" s="25">
        <f t="shared" si="0"/>
        <v>480</v>
      </c>
      <c r="F8" s="44" t="s">
        <v>11</v>
      </c>
    </row>
    <row r="9" spans="1:6" ht="22" customHeight="1" x14ac:dyDescent="0.2">
      <c r="A9" s="73">
        <v>7</v>
      </c>
      <c r="B9" s="66" t="s">
        <v>101</v>
      </c>
      <c r="C9" s="67">
        <v>12</v>
      </c>
      <c r="D9" s="34">
        <v>10</v>
      </c>
      <c r="E9" s="25">
        <f t="shared" si="0"/>
        <v>22</v>
      </c>
      <c r="F9" s="44"/>
    </row>
    <row r="10" spans="1:6" ht="22" customHeight="1" x14ac:dyDescent="0.2">
      <c r="A10" s="73">
        <v>8</v>
      </c>
      <c r="B10" s="66" t="s">
        <v>126</v>
      </c>
      <c r="C10" s="67">
        <v>37</v>
      </c>
      <c r="D10" s="34"/>
      <c r="E10" s="25">
        <f t="shared" si="0"/>
        <v>37</v>
      </c>
      <c r="F10" s="44"/>
    </row>
    <row r="11" spans="1:6" ht="22" customHeight="1" x14ac:dyDescent="0.2">
      <c r="A11" s="73">
        <v>9</v>
      </c>
      <c r="B11" s="86" t="s">
        <v>175</v>
      </c>
      <c r="C11" s="67"/>
      <c r="D11" s="34">
        <v>27</v>
      </c>
      <c r="E11" s="25"/>
      <c r="F11" s="44"/>
    </row>
    <row r="12" spans="1:6" ht="22" customHeight="1" x14ac:dyDescent="0.2">
      <c r="A12" s="73">
        <v>10</v>
      </c>
      <c r="B12" s="10" t="s">
        <v>127</v>
      </c>
      <c r="C12" s="102">
        <v>5</v>
      </c>
      <c r="D12" s="34">
        <v>5</v>
      </c>
      <c r="E12" s="25">
        <f t="shared" si="0"/>
        <v>10</v>
      </c>
      <c r="F12" s="39"/>
    </row>
    <row r="13" spans="1:6" ht="22" customHeight="1" x14ac:dyDescent="0.2">
      <c r="A13" s="73">
        <v>11</v>
      </c>
      <c r="B13" s="10" t="s">
        <v>190</v>
      </c>
      <c r="C13" s="102"/>
      <c r="D13" s="34"/>
      <c r="E13" s="25"/>
      <c r="F13" s="39"/>
    </row>
    <row r="14" spans="1:6" ht="22" customHeight="1" x14ac:dyDescent="0.2">
      <c r="A14" s="3"/>
      <c r="B14" s="14" t="s">
        <v>9</v>
      </c>
      <c r="C14" s="32">
        <f>SUM(C3:C12)</f>
        <v>746</v>
      </c>
      <c r="D14" s="32">
        <f>SUM(D3:D12)</f>
        <v>541</v>
      </c>
      <c r="E14" s="32">
        <f>SUM(E3:E12)</f>
        <v>1260</v>
      </c>
    </row>
    <row r="15" spans="1:6" x14ac:dyDescent="0.2">
      <c r="B15" t="s">
        <v>10</v>
      </c>
      <c r="E15">
        <f>E14/16</f>
        <v>78.75</v>
      </c>
    </row>
    <row r="16" spans="1:6" ht="24" customHeight="1" x14ac:dyDescent="0.2"/>
    <row r="17" spans="1:6" ht="16.25" customHeight="1" x14ac:dyDescent="0.2">
      <c r="B17" s="109" t="s">
        <v>41</v>
      </c>
      <c r="C17" s="111" t="s">
        <v>16</v>
      </c>
      <c r="D17" s="111"/>
    </row>
    <row r="18" spans="1:6" ht="22" customHeight="1" x14ac:dyDescent="0.2">
      <c r="B18" s="110"/>
      <c r="C18" s="2" t="s">
        <v>14</v>
      </c>
      <c r="D18" s="23" t="s">
        <v>15</v>
      </c>
      <c r="E18" s="65" t="s">
        <v>9</v>
      </c>
    </row>
    <row r="19" spans="1:6" ht="22" customHeight="1" x14ac:dyDescent="0.2">
      <c r="A19" s="73">
        <v>1</v>
      </c>
      <c r="B19" s="66" t="s">
        <v>58</v>
      </c>
      <c r="C19" s="67">
        <v>21</v>
      </c>
      <c r="D19" s="33"/>
      <c r="E19" s="25">
        <f>C19+D19</f>
        <v>21</v>
      </c>
      <c r="F19" s="44" t="s">
        <v>3</v>
      </c>
    </row>
    <row r="20" spans="1:6" ht="22" customHeight="1" x14ac:dyDescent="0.2">
      <c r="A20" s="73">
        <v>2</v>
      </c>
      <c r="B20" s="66" t="s">
        <v>59</v>
      </c>
      <c r="C20" s="67">
        <v>3</v>
      </c>
      <c r="D20" s="33">
        <v>5</v>
      </c>
      <c r="E20" s="25">
        <f t="shared" ref="E20:E24" si="1">C20+D20</f>
        <v>8</v>
      </c>
      <c r="F20" s="44"/>
    </row>
    <row r="21" spans="1:6" ht="22" customHeight="1" x14ac:dyDescent="0.2">
      <c r="A21" s="73">
        <v>3</v>
      </c>
      <c r="B21" s="66" t="s">
        <v>99</v>
      </c>
      <c r="C21" s="67">
        <v>10</v>
      </c>
      <c r="D21" s="34">
        <v>14</v>
      </c>
      <c r="E21" s="25">
        <f t="shared" si="1"/>
        <v>24</v>
      </c>
      <c r="F21" s="44" t="s">
        <v>11</v>
      </c>
    </row>
    <row r="22" spans="1:6" ht="22" customHeight="1" x14ac:dyDescent="0.2">
      <c r="A22" s="73">
        <v>4</v>
      </c>
      <c r="B22" s="66" t="s">
        <v>100</v>
      </c>
      <c r="C22" s="67">
        <v>4</v>
      </c>
      <c r="D22" s="34"/>
      <c r="E22" s="25">
        <f t="shared" si="1"/>
        <v>4</v>
      </c>
    </row>
    <row r="23" spans="1:6" ht="22" customHeight="1" x14ac:dyDescent="0.2">
      <c r="A23" s="73">
        <v>5</v>
      </c>
      <c r="B23" s="66" t="s">
        <v>171</v>
      </c>
      <c r="C23" s="67"/>
      <c r="D23" s="34">
        <v>12</v>
      </c>
      <c r="E23" s="25">
        <f t="shared" si="1"/>
        <v>12</v>
      </c>
      <c r="F23" s="44" t="s">
        <v>0</v>
      </c>
    </row>
    <row r="24" spans="1:6" ht="22" customHeight="1" x14ac:dyDescent="0.2">
      <c r="A24" s="8"/>
      <c r="B24" s="10" t="s">
        <v>191</v>
      </c>
      <c r="C24" s="22">
        <v>7</v>
      </c>
      <c r="D24" s="24">
        <v>45</v>
      </c>
      <c r="E24" s="25">
        <f t="shared" si="1"/>
        <v>52</v>
      </c>
    </row>
    <row r="25" spans="1:6" ht="22" customHeight="1" x14ac:dyDescent="0.2">
      <c r="A25" s="3"/>
      <c r="B25" s="14" t="s">
        <v>9</v>
      </c>
      <c r="C25" s="15">
        <f>SUM(C19:C24)</f>
        <v>45</v>
      </c>
      <c r="D25" s="15">
        <f>SUM(D19:D24)</f>
        <v>76</v>
      </c>
      <c r="E25" s="15">
        <f>SUM(E19:E24)</f>
        <v>121</v>
      </c>
    </row>
    <row r="26" spans="1:6" ht="13.75" customHeight="1" x14ac:dyDescent="0.2">
      <c r="B26" t="s">
        <v>10</v>
      </c>
      <c r="E26">
        <f>E25/15</f>
        <v>8.0666666666666664</v>
      </c>
    </row>
  </sheetData>
  <sheetProtection selectLockedCells="1" selectUnlockedCells="1"/>
  <mergeCells count="4">
    <mergeCell ref="B1:B2"/>
    <mergeCell ref="C1:D1"/>
    <mergeCell ref="B17:B18"/>
    <mergeCell ref="C17:D17"/>
  </mergeCells>
  <phoneticPr fontId="25" type="noConversion"/>
  <pageMargins left="0.7" right="0.7" top="0.78749999999999998" bottom="0.78749999999999998" header="0.51180555555555551" footer="0.51180555555555551"/>
  <pageSetup firstPageNumber="0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AFEFF-E4D5-EC44-A63E-2695545173E6}">
  <dimension ref="A1:F21"/>
  <sheetViews>
    <sheetView zoomScale="130" zoomScaleNormal="130" workbookViewId="0">
      <selection activeCell="S17" sqref="S17"/>
    </sheetView>
  </sheetViews>
  <sheetFormatPr baseColWidth="10" defaultColWidth="8.83203125" defaultRowHeight="15" x14ac:dyDescent="0.2"/>
  <cols>
    <col min="1" max="1" width="5.6640625" customWidth="1"/>
    <col min="2" max="2" width="25.6640625" customWidth="1"/>
    <col min="3" max="4" width="7.6640625" customWidth="1"/>
  </cols>
  <sheetData>
    <row r="1" spans="1:6" x14ac:dyDescent="0.2">
      <c r="B1" s="109" t="s">
        <v>22</v>
      </c>
      <c r="C1" s="111" t="s">
        <v>16</v>
      </c>
      <c r="D1" s="111"/>
    </row>
    <row r="2" spans="1:6" x14ac:dyDescent="0.2">
      <c r="B2" s="110"/>
      <c r="C2" s="2" t="s">
        <v>14</v>
      </c>
      <c r="D2" s="23" t="s">
        <v>15</v>
      </c>
      <c r="E2" s="65" t="s">
        <v>9</v>
      </c>
    </row>
    <row r="3" spans="1:6" ht="22" customHeight="1" x14ac:dyDescent="0.2">
      <c r="A3" s="73">
        <v>1</v>
      </c>
      <c r="B3" s="66" t="s">
        <v>64</v>
      </c>
      <c r="C3" s="57">
        <v>7</v>
      </c>
      <c r="D3" s="57">
        <v>11</v>
      </c>
      <c r="E3" s="61">
        <f t="shared" ref="E3:E9" si="0">C3+D3</f>
        <v>18</v>
      </c>
    </row>
    <row r="4" spans="1:6" ht="22" customHeight="1" x14ac:dyDescent="0.2">
      <c r="A4" s="73">
        <v>2</v>
      </c>
      <c r="B4" s="66" t="s">
        <v>65</v>
      </c>
      <c r="C4" s="57">
        <v>12</v>
      </c>
      <c r="D4" s="57">
        <v>13</v>
      </c>
      <c r="E4" s="61">
        <f t="shared" si="0"/>
        <v>25</v>
      </c>
      <c r="F4" s="44" t="s">
        <v>3</v>
      </c>
    </row>
    <row r="5" spans="1:6" ht="22" customHeight="1" x14ac:dyDescent="0.2">
      <c r="A5" s="73">
        <v>3</v>
      </c>
      <c r="B5" s="66" t="s">
        <v>173</v>
      </c>
      <c r="C5" s="58"/>
      <c r="D5" s="58">
        <v>34</v>
      </c>
      <c r="E5" s="61">
        <f t="shared" si="0"/>
        <v>34</v>
      </c>
      <c r="F5" s="44" t="s">
        <v>11</v>
      </c>
    </row>
    <row r="6" spans="1:6" ht="22" customHeight="1" x14ac:dyDescent="0.2">
      <c r="A6" s="73">
        <v>4</v>
      </c>
      <c r="B6" s="66" t="s">
        <v>174</v>
      </c>
      <c r="C6" s="58"/>
      <c r="D6" s="58">
        <v>20</v>
      </c>
      <c r="E6" s="61">
        <f t="shared" si="0"/>
        <v>20</v>
      </c>
      <c r="F6" s="44" t="s">
        <v>0</v>
      </c>
    </row>
    <row r="7" spans="1:6" ht="22" customHeight="1" x14ac:dyDescent="0.2">
      <c r="A7" s="93"/>
      <c r="B7" s="86"/>
      <c r="C7" s="76"/>
      <c r="D7" s="76"/>
      <c r="E7" s="61">
        <f t="shared" si="0"/>
        <v>0</v>
      </c>
    </row>
    <row r="8" spans="1:6" ht="22" customHeight="1" x14ac:dyDescent="0.2">
      <c r="A8" s="74"/>
      <c r="B8" s="71"/>
      <c r="C8" s="75"/>
      <c r="D8" s="76"/>
      <c r="E8" s="70">
        <f t="shared" si="0"/>
        <v>0</v>
      </c>
      <c r="F8" s="44"/>
    </row>
    <row r="9" spans="1:6" ht="22" customHeight="1" x14ac:dyDescent="0.2">
      <c r="A9" s="8"/>
      <c r="B9" s="10" t="s">
        <v>192</v>
      </c>
      <c r="C9" s="59"/>
      <c r="D9" s="58">
        <v>30</v>
      </c>
      <c r="E9" s="61">
        <f t="shared" si="0"/>
        <v>30</v>
      </c>
      <c r="F9" s="44"/>
    </row>
    <row r="10" spans="1:6" ht="22" customHeight="1" x14ac:dyDescent="0.2">
      <c r="A10" s="3"/>
      <c r="B10" s="14" t="s">
        <v>9</v>
      </c>
      <c r="C10" s="62">
        <f>SUM(C3:C9)</f>
        <v>19</v>
      </c>
      <c r="D10" s="62">
        <f>SUM(D3:D9)</f>
        <v>108</v>
      </c>
      <c r="E10" s="62">
        <f>SUM(E3:E9)</f>
        <v>127</v>
      </c>
      <c r="F10" s="42"/>
    </row>
    <row r="11" spans="1:6" ht="17" customHeight="1" x14ac:dyDescent="0.2">
      <c r="A11" s="3"/>
      <c r="B11" t="s">
        <v>10</v>
      </c>
      <c r="C11" s="5"/>
      <c r="D11" s="6"/>
      <c r="E11">
        <f>E10/18</f>
        <v>7.0555555555555554</v>
      </c>
      <c r="F11" s="42"/>
    </row>
    <row r="12" spans="1:6" ht="32.5" customHeight="1" x14ac:dyDescent="0.2">
      <c r="A12" s="3"/>
      <c r="C12" s="5"/>
      <c r="D12" s="6"/>
      <c r="F12" s="42"/>
    </row>
    <row r="13" spans="1:6" ht="17" customHeight="1" x14ac:dyDescent="0.2">
      <c r="A13" s="3"/>
      <c r="B13" s="112" t="s">
        <v>21</v>
      </c>
      <c r="C13" s="111" t="s">
        <v>16</v>
      </c>
      <c r="D13" s="111"/>
      <c r="F13" s="42"/>
    </row>
    <row r="14" spans="1:6" ht="17" customHeight="1" x14ac:dyDescent="0.2">
      <c r="A14" s="3"/>
      <c r="B14" s="113"/>
      <c r="C14" s="2" t="s">
        <v>14</v>
      </c>
      <c r="D14" s="23" t="s">
        <v>15</v>
      </c>
      <c r="E14" s="77" t="s">
        <v>9</v>
      </c>
      <c r="F14" s="42"/>
    </row>
    <row r="15" spans="1:6" ht="22" customHeight="1" x14ac:dyDescent="0.2">
      <c r="A15" s="12" t="s">
        <v>11</v>
      </c>
      <c r="B15" s="66" t="s">
        <v>88</v>
      </c>
      <c r="C15" s="67">
        <v>12</v>
      </c>
      <c r="D15" s="78"/>
      <c r="E15" s="30">
        <f>C15+D15</f>
        <v>12</v>
      </c>
      <c r="F15" s="44" t="s">
        <v>3</v>
      </c>
    </row>
    <row r="16" spans="1:6" ht="22" customHeight="1" x14ac:dyDescent="0.2">
      <c r="A16" s="12" t="s">
        <v>3</v>
      </c>
      <c r="B16" s="66" t="s">
        <v>89</v>
      </c>
      <c r="C16" s="67">
        <v>63</v>
      </c>
      <c r="D16" s="78">
        <v>39</v>
      </c>
      <c r="E16" s="30">
        <f>C16+D16</f>
        <v>102</v>
      </c>
      <c r="F16" s="44" t="s">
        <v>11</v>
      </c>
    </row>
    <row r="17" spans="1:6" ht="22" customHeight="1" x14ac:dyDescent="0.2">
      <c r="A17" s="12"/>
      <c r="B17" s="66"/>
      <c r="C17" s="67"/>
      <c r="D17" s="78"/>
      <c r="E17" s="30">
        <f>C17+D17</f>
        <v>0</v>
      </c>
      <c r="F17" s="44"/>
    </row>
    <row r="18" spans="1:6" ht="22" customHeight="1" x14ac:dyDescent="0.2">
      <c r="A18" s="12"/>
      <c r="B18" s="66"/>
      <c r="C18" s="67"/>
      <c r="D18" s="78"/>
      <c r="E18" s="30">
        <f>C18+D18</f>
        <v>0</v>
      </c>
    </row>
    <row r="19" spans="1:6" ht="22" customHeight="1" x14ac:dyDescent="0.2">
      <c r="A19" s="12"/>
      <c r="B19" s="10" t="s">
        <v>193</v>
      </c>
      <c r="C19" s="28"/>
      <c r="D19" s="29"/>
      <c r="E19" s="30">
        <f>C19+D19</f>
        <v>0</v>
      </c>
      <c r="F19" s="39"/>
    </row>
    <row r="20" spans="1:6" ht="22" customHeight="1" x14ac:dyDescent="0.25">
      <c r="B20" s="11" t="s">
        <v>9</v>
      </c>
      <c r="C20" s="27">
        <f>SUM(C15:C19)</f>
        <v>75</v>
      </c>
      <c r="D20" s="27">
        <f>SUM(D15:D19)</f>
        <v>39</v>
      </c>
      <c r="E20" s="27">
        <f>SUM(E15:E19)</f>
        <v>114</v>
      </c>
    </row>
    <row r="21" spans="1:6" x14ac:dyDescent="0.2">
      <c r="B21" t="s">
        <v>10</v>
      </c>
      <c r="C21" s="7"/>
      <c r="E21">
        <f>E20/16</f>
        <v>7.125</v>
      </c>
    </row>
  </sheetData>
  <sheetProtection selectLockedCells="1" selectUnlockedCells="1"/>
  <mergeCells count="4">
    <mergeCell ref="B1:B2"/>
    <mergeCell ref="C1:D1"/>
    <mergeCell ref="B13:B14"/>
    <mergeCell ref="C13:D13"/>
  </mergeCells>
  <phoneticPr fontId="25" type="noConversion"/>
  <pageMargins left="0.7" right="0.7" top="0.78749999999999998" bottom="0.78749999999999998" header="0.51180555555555551" footer="0.51180555555555551"/>
  <pageSetup firstPageNumber="0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717A0-54DF-AB4D-8F51-4A84316CC94B}">
  <dimension ref="A1:F18"/>
  <sheetViews>
    <sheetView workbookViewId="0">
      <selection activeCell="L40" sqref="L40"/>
    </sheetView>
  </sheetViews>
  <sheetFormatPr baseColWidth="10" defaultColWidth="8.83203125" defaultRowHeight="15" x14ac:dyDescent="0.2"/>
  <cols>
    <col min="1" max="1" width="5.6640625" customWidth="1"/>
    <col min="2" max="2" width="25.6640625" customWidth="1"/>
    <col min="3" max="4" width="7.6640625" customWidth="1"/>
  </cols>
  <sheetData>
    <row r="1" spans="1:6" x14ac:dyDescent="0.2">
      <c r="B1" s="109" t="s">
        <v>111</v>
      </c>
      <c r="C1" s="111" t="s">
        <v>16</v>
      </c>
      <c r="D1" s="111"/>
    </row>
    <row r="2" spans="1:6" x14ac:dyDescent="0.2">
      <c r="B2" s="110"/>
      <c r="C2" s="2" t="s">
        <v>14</v>
      </c>
      <c r="D2" s="23" t="s">
        <v>15</v>
      </c>
      <c r="E2" s="65" t="s">
        <v>9</v>
      </c>
    </row>
    <row r="3" spans="1:6" ht="22" customHeight="1" x14ac:dyDescent="0.2">
      <c r="A3" s="73">
        <v>1</v>
      </c>
      <c r="B3" s="66" t="s">
        <v>66</v>
      </c>
      <c r="C3" s="67">
        <v>23</v>
      </c>
      <c r="D3" s="34"/>
      <c r="E3" s="30">
        <f t="shared" ref="E3:E6" si="0">C3+D3</f>
        <v>23</v>
      </c>
      <c r="F3" s="44" t="s">
        <v>3</v>
      </c>
    </row>
    <row r="4" spans="1:6" ht="22" customHeight="1" x14ac:dyDescent="0.2">
      <c r="A4" s="93"/>
      <c r="B4" s="66" t="s">
        <v>170</v>
      </c>
      <c r="C4" s="67"/>
      <c r="D4" s="34">
        <v>30</v>
      </c>
      <c r="E4" s="30">
        <f t="shared" si="0"/>
        <v>30</v>
      </c>
      <c r="F4" s="44" t="s">
        <v>11</v>
      </c>
    </row>
    <row r="5" spans="1:6" ht="22" customHeight="1" x14ac:dyDescent="0.2">
      <c r="A5" s="93"/>
      <c r="B5" s="66"/>
      <c r="C5" s="67"/>
      <c r="D5" s="34"/>
      <c r="E5" s="30">
        <f t="shared" si="0"/>
        <v>0</v>
      </c>
      <c r="F5" s="44"/>
    </row>
    <row r="6" spans="1:6" ht="22" customHeight="1" x14ac:dyDescent="0.2">
      <c r="A6" s="8"/>
      <c r="B6" s="13" t="s">
        <v>194</v>
      </c>
      <c r="C6" s="91"/>
      <c r="D6" s="34">
        <v>5</v>
      </c>
      <c r="E6" s="30">
        <f t="shared" si="0"/>
        <v>5</v>
      </c>
      <c r="F6" s="38"/>
    </row>
    <row r="7" spans="1:6" ht="22" customHeight="1" x14ac:dyDescent="0.2">
      <c r="A7" s="3"/>
      <c r="B7" s="14" t="s">
        <v>9</v>
      </c>
      <c r="C7" s="32">
        <f>SUM(C3:C6)</f>
        <v>23</v>
      </c>
      <c r="D7" s="32">
        <f>SUM(D3:D6)</f>
        <v>35</v>
      </c>
      <c r="E7" s="32">
        <f>SUM(E3:E6)</f>
        <v>58</v>
      </c>
    </row>
    <row r="8" spans="1:6" ht="17" customHeight="1" x14ac:dyDescent="0.2">
      <c r="A8" s="3"/>
      <c r="B8" t="s">
        <v>10</v>
      </c>
      <c r="C8" s="16"/>
      <c r="D8" s="17"/>
      <c r="E8" s="49">
        <f>E7/16</f>
        <v>3.625</v>
      </c>
    </row>
    <row r="9" spans="1:6" ht="17" customHeight="1" x14ac:dyDescent="0.2">
      <c r="A9" s="3"/>
      <c r="C9" s="16"/>
      <c r="D9" s="17"/>
    </row>
    <row r="10" spans="1:6" ht="17" customHeight="1" x14ac:dyDescent="0.2">
      <c r="A10" s="3"/>
      <c r="B10" s="112" t="s">
        <v>112</v>
      </c>
      <c r="C10" s="114" t="s">
        <v>16</v>
      </c>
      <c r="D10" s="114"/>
    </row>
    <row r="11" spans="1:6" ht="17" customHeight="1" x14ac:dyDescent="0.2">
      <c r="A11" s="3"/>
      <c r="B11" s="113"/>
      <c r="C11" s="45" t="s">
        <v>14</v>
      </c>
      <c r="D11" s="46" t="s">
        <v>15</v>
      </c>
      <c r="E11" s="65" t="s">
        <v>9</v>
      </c>
    </row>
    <row r="12" spans="1:6" ht="22" customHeight="1" x14ac:dyDescent="0.2">
      <c r="A12" s="12" t="s">
        <v>11</v>
      </c>
      <c r="B12" s="66" t="s">
        <v>63</v>
      </c>
      <c r="C12" s="67">
        <v>200</v>
      </c>
      <c r="D12" s="34"/>
      <c r="E12" s="30">
        <f>C12+D12</f>
        <v>200</v>
      </c>
      <c r="F12" s="44" t="s">
        <v>11</v>
      </c>
    </row>
    <row r="13" spans="1:6" ht="22" customHeight="1" x14ac:dyDescent="0.2">
      <c r="A13" s="12"/>
      <c r="B13" s="66"/>
      <c r="C13" s="67"/>
      <c r="D13" s="34"/>
      <c r="E13" s="30">
        <f t="shared" ref="E13:E16" si="1">C13+D13</f>
        <v>0</v>
      </c>
      <c r="F13" s="44"/>
    </row>
    <row r="14" spans="1:6" ht="22" customHeight="1" x14ac:dyDescent="0.2">
      <c r="A14" s="12"/>
      <c r="B14" s="66"/>
      <c r="C14" s="67"/>
      <c r="D14" s="34"/>
      <c r="E14" s="30">
        <f t="shared" si="1"/>
        <v>0</v>
      </c>
      <c r="F14" s="44"/>
    </row>
    <row r="15" spans="1:6" ht="22" customHeight="1" x14ac:dyDescent="0.2">
      <c r="A15" s="12"/>
      <c r="B15" s="66"/>
      <c r="C15" s="67"/>
      <c r="D15" s="34"/>
      <c r="E15" s="30">
        <f t="shared" ref="E15" si="2">C15+D15</f>
        <v>0</v>
      </c>
      <c r="F15" s="44"/>
    </row>
    <row r="16" spans="1:6" ht="22" customHeight="1" x14ac:dyDescent="0.2">
      <c r="A16" s="12"/>
      <c r="B16" s="66" t="s">
        <v>195</v>
      </c>
      <c r="C16" s="67">
        <v>4</v>
      </c>
      <c r="D16" s="34">
        <v>5</v>
      </c>
      <c r="E16" s="30">
        <f t="shared" si="1"/>
        <v>9</v>
      </c>
      <c r="F16" s="44"/>
    </row>
    <row r="17" spans="2:5" ht="22" customHeight="1" x14ac:dyDescent="0.25">
      <c r="B17" s="11" t="s">
        <v>9</v>
      </c>
      <c r="C17" s="27">
        <f>SUM(C12:C16)</f>
        <v>204</v>
      </c>
      <c r="D17" s="27">
        <f>SUM(D12:D16)</f>
        <v>5</v>
      </c>
      <c r="E17" s="27">
        <f>SUM(E12:E16)</f>
        <v>209</v>
      </c>
    </row>
    <row r="18" spans="2:5" x14ac:dyDescent="0.2">
      <c r="B18" t="s">
        <v>10</v>
      </c>
      <c r="C18" s="7"/>
      <c r="E18" s="49">
        <f>E17/15</f>
        <v>13.933333333333334</v>
      </c>
    </row>
  </sheetData>
  <sheetProtection selectLockedCells="1" selectUnlockedCells="1"/>
  <mergeCells count="4">
    <mergeCell ref="B1:B2"/>
    <mergeCell ref="C1:D1"/>
    <mergeCell ref="B10:B11"/>
    <mergeCell ref="C10:D10"/>
  </mergeCells>
  <phoneticPr fontId="25" type="noConversion"/>
  <pageMargins left="0.7" right="0.7" top="0.78749999999999998" bottom="0.78749999999999998" header="0.51180555555555551" footer="0.51180555555555551"/>
  <pageSetup firstPageNumber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DEFDE-B8BA-8A4F-96B5-0E4F213EE4ED}">
  <dimension ref="A1:D13"/>
  <sheetViews>
    <sheetView tabSelected="1" workbookViewId="0">
      <selection activeCell="D12" sqref="A1:D12"/>
    </sheetView>
  </sheetViews>
  <sheetFormatPr baseColWidth="10" defaultColWidth="8.83203125" defaultRowHeight="15" x14ac:dyDescent="0.2"/>
  <cols>
    <col min="1" max="1" width="8.83203125" customWidth="1"/>
    <col min="2" max="2" width="42" customWidth="1"/>
    <col min="3" max="3" width="15.5" customWidth="1"/>
    <col min="4" max="4" width="14.33203125" customWidth="1"/>
    <col min="5" max="5" width="13.33203125" customWidth="1"/>
    <col min="6" max="6" width="41.33203125" customWidth="1"/>
    <col min="7" max="7" width="20.1640625" customWidth="1"/>
    <col min="8" max="8" width="27.5" customWidth="1"/>
  </cols>
  <sheetData>
    <row r="1" spans="1:4" ht="15" customHeight="1" x14ac:dyDescent="0.2">
      <c r="A1" s="108" t="s">
        <v>19</v>
      </c>
      <c r="B1" s="108"/>
      <c r="C1" s="108"/>
    </row>
    <row r="2" spans="1:4" ht="15" customHeight="1" x14ac:dyDescent="0.2">
      <c r="A2" s="108"/>
      <c r="B2" s="108"/>
      <c r="C2" s="108"/>
    </row>
    <row r="3" spans="1:4" ht="24" customHeight="1" x14ac:dyDescent="0.35">
      <c r="A3" s="89" t="s">
        <v>11</v>
      </c>
      <c r="B3" s="89" t="s">
        <v>39</v>
      </c>
      <c r="C3" s="89" t="s">
        <v>13</v>
      </c>
      <c r="D3" s="98" t="s">
        <v>200</v>
      </c>
    </row>
    <row r="4" spans="1:4" ht="22" customHeight="1" x14ac:dyDescent="0.35">
      <c r="A4" s="89" t="s">
        <v>3</v>
      </c>
      <c r="B4" s="89" t="s">
        <v>196</v>
      </c>
      <c r="C4" s="89" t="s">
        <v>18</v>
      </c>
      <c r="D4" s="98" t="s">
        <v>201</v>
      </c>
    </row>
    <row r="5" spans="1:4" ht="22" customHeight="1" x14ac:dyDescent="0.35">
      <c r="A5" s="89" t="s">
        <v>197</v>
      </c>
      <c r="B5" s="89" t="s">
        <v>36</v>
      </c>
      <c r="C5" s="89" t="s">
        <v>18</v>
      </c>
      <c r="D5" s="98" t="s">
        <v>201</v>
      </c>
    </row>
    <row r="6" spans="1:4" ht="22" customHeight="1" x14ac:dyDescent="0.35">
      <c r="A6" s="89" t="s">
        <v>0</v>
      </c>
      <c r="B6" s="89" t="s">
        <v>85</v>
      </c>
      <c r="C6" s="89" t="s">
        <v>110</v>
      </c>
      <c r="D6" s="98" t="s">
        <v>202</v>
      </c>
    </row>
    <row r="7" spans="1:4" ht="24.5" customHeight="1" x14ac:dyDescent="0.35">
      <c r="A7" s="95" t="s">
        <v>1</v>
      </c>
      <c r="B7" s="97" t="s">
        <v>123</v>
      </c>
      <c r="C7" s="97" t="s">
        <v>26</v>
      </c>
      <c r="D7" s="96" t="s">
        <v>203</v>
      </c>
    </row>
    <row r="8" spans="1:4" ht="22" customHeight="1" x14ac:dyDescent="0.35">
      <c r="A8" s="95" t="s">
        <v>2</v>
      </c>
      <c r="B8" s="97" t="s">
        <v>198</v>
      </c>
      <c r="C8" s="97" t="s">
        <v>31</v>
      </c>
      <c r="D8" s="96" t="s">
        <v>204</v>
      </c>
    </row>
    <row r="9" spans="1:4" ht="22" customHeight="1" x14ac:dyDescent="0.35">
      <c r="A9" s="21" t="s">
        <v>2</v>
      </c>
      <c r="B9" s="97" t="s">
        <v>30</v>
      </c>
      <c r="C9" s="97" t="s">
        <v>40</v>
      </c>
      <c r="D9" s="96" t="s">
        <v>204</v>
      </c>
    </row>
    <row r="10" spans="1:4" ht="22" customHeight="1" x14ac:dyDescent="0.35">
      <c r="A10" s="21" t="s">
        <v>4</v>
      </c>
      <c r="B10" s="97" t="s">
        <v>199</v>
      </c>
      <c r="C10" s="97" t="s">
        <v>18</v>
      </c>
      <c r="D10" s="96" t="s">
        <v>205</v>
      </c>
    </row>
    <row r="11" spans="1:4" ht="21.75" customHeight="1" x14ac:dyDescent="0.35">
      <c r="A11" s="21" t="s">
        <v>5</v>
      </c>
      <c r="B11" s="97" t="s">
        <v>33</v>
      </c>
      <c r="C11" s="97" t="s">
        <v>31</v>
      </c>
      <c r="D11" s="96" t="s">
        <v>206</v>
      </c>
    </row>
    <row r="12" spans="1:4" ht="21.75" customHeight="1" x14ac:dyDescent="0.35">
      <c r="A12" s="21" t="s">
        <v>5</v>
      </c>
      <c r="B12" s="97" t="s">
        <v>29</v>
      </c>
      <c r="C12" s="97" t="s">
        <v>40</v>
      </c>
      <c r="D12" s="96" t="s">
        <v>206</v>
      </c>
    </row>
    <row r="13" spans="1:4" ht="22" customHeight="1" x14ac:dyDescent="0.2"/>
  </sheetData>
  <sheetProtection selectLockedCells="1" selectUnlockedCells="1"/>
  <mergeCells count="1">
    <mergeCell ref="A1:C2"/>
  </mergeCells>
  <phoneticPr fontId="25" type="noConversion"/>
  <pageMargins left="0.7" right="0.7" top="0.78749999999999998" bottom="0.78749999999999998" header="0.51180555555555551" footer="0.51180555555555551"/>
  <pageSetup firstPageNumber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FC443-020C-1A4F-8013-F508695A74E5}">
  <dimension ref="A1:F9"/>
  <sheetViews>
    <sheetView topLeftCell="B1" workbookViewId="0">
      <selection activeCell="N45" sqref="N44:N45"/>
    </sheetView>
  </sheetViews>
  <sheetFormatPr baseColWidth="10" defaultColWidth="8.83203125" defaultRowHeight="15" x14ac:dyDescent="0.2"/>
  <cols>
    <col min="1" max="1" width="5.6640625" customWidth="1"/>
    <col min="2" max="2" width="25.6640625" customWidth="1"/>
    <col min="3" max="4" width="7.6640625" customWidth="1"/>
  </cols>
  <sheetData>
    <row r="1" spans="1:6" x14ac:dyDescent="0.2">
      <c r="B1" s="109" t="s">
        <v>74</v>
      </c>
      <c r="C1" s="111" t="s">
        <v>16</v>
      </c>
      <c r="D1" s="111"/>
    </row>
    <row r="2" spans="1:6" x14ac:dyDescent="0.2">
      <c r="B2" s="110"/>
      <c r="C2" s="2" t="s">
        <v>14</v>
      </c>
      <c r="D2" s="23" t="s">
        <v>15</v>
      </c>
      <c r="E2" s="65" t="s">
        <v>9</v>
      </c>
    </row>
    <row r="3" spans="1:6" ht="22" customHeight="1" x14ac:dyDescent="0.2">
      <c r="A3" s="73">
        <v>1</v>
      </c>
      <c r="B3" s="66" t="s">
        <v>75</v>
      </c>
      <c r="C3" s="67">
        <v>14</v>
      </c>
      <c r="D3" s="33">
        <v>14</v>
      </c>
      <c r="E3" s="30">
        <f>C3+D3</f>
        <v>28</v>
      </c>
      <c r="F3" s="44" t="s">
        <v>11</v>
      </c>
    </row>
    <row r="4" spans="1:6" ht="22" customHeight="1" x14ac:dyDescent="0.2">
      <c r="A4" s="73">
        <v>2</v>
      </c>
      <c r="B4" s="66"/>
      <c r="C4" s="67"/>
      <c r="D4" s="33">
        <v>8</v>
      </c>
      <c r="E4" s="30">
        <f>C4+D4</f>
        <v>8</v>
      </c>
      <c r="F4" s="44"/>
    </row>
    <row r="5" spans="1:6" ht="22" customHeight="1" x14ac:dyDescent="0.2">
      <c r="A5" s="73"/>
      <c r="B5" s="66"/>
      <c r="C5" s="67"/>
      <c r="D5" s="33"/>
      <c r="E5" s="30">
        <f>C5+D5</f>
        <v>0</v>
      </c>
      <c r="F5" s="44"/>
    </row>
    <row r="6" spans="1:6" ht="22" customHeight="1" x14ac:dyDescent="0.2">
      <c r="A6" s="73"/>
      <c r="B6" s="94"/>
      <c r="C6" s="67"/>
      <c r="D6" s="33"/>
      <c r="E6" s="30">
        <f>C6+D6</f>
        <v>0</v>
      </c>
      <c r="F6" s="44"/>
    </row>
    <row r="7" spans="1:6" ht="22" customHeight="1" x14ac:dyDescent="0.2">
      <c r="A7" s="12"/>
      <c r="B7" s="43"/>
      <c r="C7" s="35"/>
      <c r="D7" s="34"/>
      <c r="E7" s="30">
        <f>C7+D7</f>
        <v>0</v>
      </c>
      <c r="F7" s="26"/>
    </row>
    <row r="8" spans="1:6" ht="22" customHeight="1" x14ac:dyDescent="0.2">
      <c r="A8" s="3"/>
      <c r="B8" s="4" t="s">
        <v>9</v>
      </c>
      <c r="C8" s="32">
        <f>SUM(C3:C7)</f>
        <v>14</v>
      </c>
      <c r="D8" s="32">
        <f>SUM(D3:D7)</f>
        <v>22</v>
      </c>
      <c r="E8" s="32">
        <f>SUM(E3:E7)</f>
        <v>36</v>
      </c>
    </row>
    <row r="9" spans="1:6" x14ac:dyDescent="0.2">
      <c r="B9" t="s">
        <v>10</v>
      </c>
      <c r="C9" s="16"/>
      <c r="D9" s="17"/>
      <c r="E9" s="48"/>
    </row>
  </sheetData>
  <sheetProtection selectLockedCells="1" selectUnlockedCells="1"/>
  <mergeCells count="2">
    <mergeCell ref="B1:B2"/>
    <mergeCell ref="C1:D1"/>
  </mergeCells>
  <pageMargins left="0.7" right="0.7" top="0.78749999999999998" bottom="0.78749999999999998" header="0.51180555555555551" footer="0.51180555555555551"/>
  <pageSetup firstPageNumber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91C8-A933-A344-999C-931D92F4347A}">
  <dimension ref="A1:F44"/>
  <sheetViews>
    <sheetView topLeftCell="A9" zoomScale="130" zoomScaleNormal="130" workbookViewId="0">
      <selection activeCell="F44" sqref="A24:F44"/>
    </sheetView>
  </sheetViews>
  <sheetFormatPr baseColWidth="10" defaultColWidth="8.83203125" defaultRowHeight="15" x14ac:dyDescent="0.2"/>
  <cols>
    <col min="1" max="1" width="5.6640625" customWidth="1"/>
    <col min="2" max="2" width="25.6640625" customWidth="1"/>
    <col min="3" max="4" width="7.6640625" customWidth="1"/>
  </cols>
  <sheetData>
    <row r="1" spans="1:6" x14ac:dyDescent="0.2">
      <c r="B1" s="109" t="s">
        <v>25</v>
      </c>
      <c r="C1" s="111" t="s">
        <v>16</v>
      </c>
      <c r="D1" s="111"/>
    </row>
    <row r="2" spans="1:6" x14ac:dyDescent="0.2">
      <c r="B2" s="110"/>
      <c r="C2" s="2" t="s">
        <v>14</v>
      </c>
      <c r="D2" s="23" t="s">
        <v>15</v>
      </c>
      <c r="E2" s="65"/>
    </row>
    <row r="3" spans="1:6" ht="22" customHeight="1" x14ac:dyDescent="0.2">
      <c r="A3" s="8">
        <v>1</v>
      </c>
      <c r="B3" s="99" t="s">
        <v>113</v>
      </c>
      <c r="C3" s="67">
        <v>12</v>
      </c>
      <c r="D3" s="34"/>
      <c r="E3" s="30">
        <f>C3+D3</f>
        <v>12</v>
      </c>
    </row>
    <row r="4" spans="1:6" ht="22" customHeight="1" x14ac:dyDescent="0.2">
      <c r="A4" s="8">
        <v>2</v>
      </c>
      <c r="B4" s="99" t="s">
        <v>114</v>
      </c>
      <c r="C4" s="67">
        <v>4</v>
      </c>
      <c r="D4" s="34"/>
      <c r="E4" s="30">
        <f t="shared" ref="E4:E18" si="0">C4+D4</f>
        <v>4</v>
      </c>
    </row>
    <row r="5" spans="1:6" ht="22" customHeight="1" x14ac:dyDescent="0.2">
      <c r="A5" s="8">
        <v>3</v>
      </c>
      <c r="B5" s="99" t="s">
        <v>119</v>
      </c>
      <c r="C5" s="67">
        <v>5</v>
      </c>
      <c r="D5" s="34">
        <v>7</v>
      </c>
      <c r="E5" s="30">
        <f t="shared" si="0"/>
        <v>12</v>
      </c>
    </row>
    <row r="6" spans="1:6" ht="22" customHeight="1" x14ac:dyDescent="0.2">
      <c r="A6" s="8">
        <v>4</v>
      </c>
      <c r="B6" s="99" t="s">
        <v>115</v>
      </c>
      <c r="C6" s="67">
        <v>94</v>
      </c>
      <c r="D6" s="34">
        <v>87</v>
      </c>
      <c r="E6" s="30">
        <f t="shared" si="0"/>
        <v>181</v>
      </c>
      <c r="F6" s="44" t="s">
        <v>3</v>
      </c>
    </row>
    <row r="7" spans="1:6" ht="22" customHeight="1" x14ac:dyDescent="0.2">
      <c r="A7" s="8">
        <v>5</v>
      </c>
      <c r="B7" s="99" t="s">
        <v>116</v>
      </c>
      <c r="C7" s="67">
        <v>12</v>
      </c>
      <c r="D7" s="34"/>
      <c r="E7" s="30">
        <f t="shared" si="0"/>
        <v>12</v>
      </c>
      <c r="F7" s="44"/>
    </row>
    <row r="8" spans="1:6" ht="22" customHeight="1" x14ac:dyDescent="0.2">
      <c r="A8" s="8">
        <v>6</v>
      </c>
      <c r="B8" s="99" t="s">
        <v>117</v>
      </c>
      <c r="C8" s="67">
        <v>190</v>
      </c>
      <c r="D8" s="34">
        <v>165</v>
      </c>
      <c r="E8" s="30">
        <f t="shared" si="0"/>
        <v>355</v>
      </c>
      <c r="F8" s="44" t="s">
        <v>11</v>
      </c>
    </row>
    <row r="9" spans="1:6" ht="22" customHeight="1" x14ac:dyDescent="0.2">
      <c r="A9" s="8">
        <v>7</v>
      </c>
      <c r="B9" s="99" t="s">
        <v>118</v>
      </c>
      <c r="C9" s="67">
        <v>15</v>
      </c>
      <c r="D9" s="34">
        <v>11</v>
      </c>
      <c r="E9" s="30">
        <f t="shared" si="0"/>
        <v>26</v>
      </c>
      <c r="F9" s="44"/>
    </row>
    <row r="10" spans="1:6" ht="22" customHeight="1" x14ac:dyDescent="0.2">
      <c r="A10" s="8">
        <v>8</v>
      </c>
      <c r="B10" s="99" t="s">
        <v>149</v>
      </c>
      <c r="C10" s="67"/>
      <c r="D10" s="34">
        <v>27</v>
      </c>
      <c r="E10" s="30">
        <f t="shared" si="0"/>
        <v>27</v>
      </c>
      <c r="F10" s="44" t="s">
        <v>0</v>
      </c>
    </row>
    <row r="11" spans="1:6" ht="22" customHeight="1" x14ac:dyDescent="0.2">
      <c r="A11" s="8">
        <v>9</v>
      </c>
      <c r="B11" s="99" t="s">
        <v>150</v>
      </c>
      <c r="C11" s="67"/>
      <c r="D11" s="34">
        <v>20</v>
      </c>
      <c r="E11" s="30">
        <f t="shared" si="0"/>
        <v>20</v>
      </c>
    </row>
    <row r="12" spans="1:6" ht="22" customHeight="1" x14ac:dyDescent="0.2">
      <c r="A12" s="8">
        <v>10</v>
      </c>
      <c r="B12" s="99" t="s">
        <v>151</v>
      </c>
      <c r="C12" s="67"/>
      <c r="D12" s="34">
        <v>8</v>
      </c>
      <c r="E12" s="30">
        <f t="shared" si="0"/>
        <v>8</v>
      </c>
      <c r="F12" s="44"/>
    </row>
    <row r="13" spans="1:6" ht="22" customHeight="1" x14ac:dyDescent="0.2">
      <c r="A13" s="8">
        <v>11</v>
      </c>
      <c r="B13" s="99"/>
      <c r="C13" s="67"/>
      <c r="D13" s="34"/>
      <c r="E13" s="30">
        <f t="shared" si="0"/>
        <v>0</v>
      </c>
    </row>
    <row r="14" spans="1:6" ht="22" customHeight="1" x14ac:dyDescent="0.2">
      <c r="A14" s="8">
        <v>12</v>
      </c>
      <c r="B14" s="100"/>
      <c r="C14" s="34"/>
      <c r="D14" s="34"/>
      <c r="E14" s="30">
        <f t="shared" si="0"/>
        <v>0</v>
      </c>
      <c r="F14" s="44"/>
    </row>
    <row r="15" spans="1:6" ht="22" customHeight="1" x14ac:dyDescent="0.2">
      <c r="A15" s="8">
        <v>13</v>
      </c>
      <c r="B15" s="100"/>
      <c r="C15" s="34"/>
      <c r="D15" s="34"/>
      <c r="E15" s="30">
        <f t="shared" si="0"/>
        <v>0</v>
      </c>
      <c r="F15" s="41"/>
    </row>
    <row r="16" spans="1:6" ht="22" customHeight="1" x14ac:dyDescent="0.2">
      <c r="A16" s="8">
        <v>14</v>
      </c>
      <c r="B16" s="100"/>
      <c r="C16" s="34"/>
      <c r="D16" s="34"/>
      <c r="E16" s="30">
        <f t="shared" si="0"/>
        <v>0</v>
      </c>
      <c r="F16" s="41"/>
    </row>
    <row r="17" spans="1:6" ht="22" customHeight="1" x14ac:dyDescent="0.2">
      <c r="A17" s="8">
        <v>15</v>
      </c>
      <c r="B17" s="100"/>
      <c r="C17" s="34"/>
      <c r="D17" s="34"/>
      <c r="E17" s="30">
        <f t="shared" si="0"/>
        <v>0</v>
      </c>
      <c r="F17" s="41"/>
    </row>
    <row r="18" spans="1:6" ht="22" customHeight="1" x14ac:dyDescent="0.2">
      <c r="A18" s="9"/>
      <c r="B18" s="10"/>
      <c r="C18" s="34"/>
      <c r="D18" s="34"/>
      <c r="E18" s="30">
        <f t="shared" si="0"/>
        <v>0</v>
      </c>
      <c r="F18" s="41"/>
    </row>
    <row r="19" spans="1:6" ht="7" customHeight="1" x14ac:dyDescent="0.2">
      <c r="A19" s="3"/>
      <c r="B19" s="68"/>
      <c r="C19" s="37"/>
      <c r="D19" s="34"/>
      <c r="E19" s="30"/>
    </row>
    <row r="20" spans="1:6" ht="17" customHeight="1" x14ac:dyDescent="0.2">
      <c r="A20" s="3"/>
      <c r="B20" s="68" t="s">
        <v>180</v>
      </c>
      <c r="C20" s="37">
        <v>27</v>
      </c>
      <c r="D20" s="34">
        <v>32</v>
      </c>
      <c r="E20" s="30">
        <f t="shared" ref="E20" si="1">C20+D20</f>
        <v>59</v>
      </c>
    </row>
    <row r="21" spans="1:6" ht="17" customHeight="1" x14ac:dyDescent="0.2">
      <c r="A21" s="3"/>
      <c r="B21" s="14" t="s">
        <v>9</v>
      </c>
      <c r="C21" s="32">
        <f>SUM(C3:C20)</f>
        <v>359</v>
      </c>
      <c r="D21" s="32">
        <f>SUM(D3:D20)</f>
        <v>357</v>
      </c>
      <c r="E21" s="32">
        <f>SUM(E3:E20)</f>
        <v>716</v>
      </c>
    </row>
    <row r="22" spans="1:6" ht="22" customHeight="1" x14ac:dyDescent="0.2">
      <c r="A22" s="9"/>
      <c r="B22" t="s">
        <v>10</v>
      </c>
      <c r="C22" s="16"/>
      <c r="D22" s="17"/>
      <c r="E22">
        <f>E21/15</f>
        <v>47.733333333333334</v>
      </c>
    </row>
    <row r="23" spans="1:6" ht="22" customHeight="1" x14ac:dyDescent="0.2">
      <c r="A23" s="9"/>
      <c r="C23" s="16"/>
      <c r="D23" s="17"/>
    </row>
    <row r="24" spans="1:6" ht="22" customHeight="1" x14ac:dyDescent="0.2">
      <c r="A24" s="9"/>
      <c r="B24" s="112" t="s">
        <v>26</v>
      </c>
      <c r="C24" s="114" t="s">
        <v>16</v>
      </c>
      <c r="D24" s="114"/>
    </row>
    <row r="25" spans="1:6" ht="22" customHeight="1" x14ac:dyDescent="0.2">
      <c r="A25" s="9"/>
      <c r="B25" s="113"/>
      <c r="C25" s="45" t="s">
        <v>14</v>
      </c>
      <c r="D25" s="46" t="s">
        <v>15</v>
      </c>
      <c r="E25" s="65"/>
    </row>
    <row r="26" spans="1:6" ht="22" customHeight="1" x14ac:dyDescent="0.2">
      <c r="A26" s="9">
        <v>1</v>
      </c>
      <c r="B26" s="66" t="s">
        <v>120</v>
      </c>
      <c r="C26" s="84">
        <v>14</v>
      </c>
      <c r="D26" s="58">
        <v>43</v>
      </c>
      <c r="E26" s="61">
        <f>C26+D26</f>
        <v>57</v>
      </c>
    </row>
    <row r="27" spans="1:6" ht="22" customHeight="1" x14ac:dyDescent="0.2">
      <c r="A27" s="9">
        <v>2</v>
      </c>
      <c r="B27" s="66" t="s">
        <v>147</v>
      </c>
      <c r="C27" s="84">
        <v>20</v>
      </c>
      <c r="D27" s="58">
        <v>29</v>
      </c>
      <c r="E27" s="61">
        <f t="shared" ref="E27:E41" si="2">C27+D27</f>
        <v>49</v>
      </c>
    </row>
    <row r="28" spans="1:6" ht="22" customHeight="1" x14ac:dyDescent="0.2">
      <c r="A28" s="9">
        <v>3</v>
      </c>
      <c r="B28" s="66" t="s">
        <v>121</v>
      </c>
      <c r="C28" s="84">
        <v>8</v>
      </c>
      <c r="D28" s="58"/>
      <c r="E28" s="61">
        <f t="shared" si="2"/>
        <v>8</v>
      </c>
      <c r="F28" s="44"/>
    </row>
    <row r="29" spans="1:6" ht="22" customHeight="1" x14ac:dyDescent="0.2">
      <c r="A29" s="9">
        <v>4</v>
      </c>
      <c r="B29" s="66" t="s">
        <v>122</v>
      </c>
      <c r="C29" s="84">
        <v>70</v>
      </c>
      <c r="D29" s="58">
        <v>164</v>
      </c>
      <c r="E29" s="61">
        <f t="shared" si="2"/>
        <v>234</v>
      </c>
      <c r="F29" s="44" t="s">
        <v>3</v>
      </c>
    </row>
    <row r="30" spans="1:6" ht="22" customHeight="1" x14ac:dyDescent="0.2">
      <c r="A30" s="9">
        <v>5</v>
      </c>
      <c r="B30" s="66" t="s">
        <v>123</v>
      </c>
      <c r="C30" s="84">
        <v>478</v>
      </c>
      <c r="D30" s="58">
        <v>41</v>
      </c>
      <c r="E30" s="61">
        <f t="shared" si="2"/>
        <v>519</v>
      </c>
      <c r="F30" s="44" t="s">
        <v>11</v>
      </c>
    </row>
    <row r="31" spans="1:6" ht="22" customHeight="1" x14ac:dyDescent="0.2">
      <c r="A31" s="9">
        <v>6</v>
      </c>
      <c r="B31" s="66" t="s">
        <v>124</v>
      </c>
      <c r="C31" s="84">
        <v>41</v>
      </c>
      <c r="D31" s="58">
        <v>57</v>
      </c>
      <c r="E31" s="61">
        <f t="shared" si="2"/>
        <v>98</v>
      </c>
    </row>
    <row r="32" spans="1:6" ht="22" customHeight="1" x14ac:dyDescent="0.2">
      <c r="A32" s="9">
        <v>7</v>
      </c>
      <c r="B32" s="66" t="s">
        <v>125</v>
      </c>
      <c r="C32" s="84">
        <v>12</v>
      </c>
      <c r="D32" s="58"/>
      <c r="E32" s="61">
        <f t="shared" si="2"/>
        <v>12</v>
      </c>
      <c r="F32" s="40"/>
    </row>
    <row r="33" spans="1:6" ht="22" customHeight="1" x14ac:dyDescent="0.2">
      <c r="A33" s="9">
        <v>8</v>
      </c>
      <c r="B33" s="66" t="s">
        <v>148</v>
      </c>
      <c r="C33" s="84"/>
      <c r="D33" s="58">
        <v>100</v>
      </c>
      <c r="E33" s="61">
        <f t="shared" si="2"/>
        <v>100</v>
      </c>
      <c r="F33" s="44" t="s">
        <v>0</v>
      </c>
    </row>
    <row r="34" spans="1:6" ht="22" customHeight="1" x14ac:dyDescent="0.2">
      <c r="A34" s="9">
        <v>9</v>
      </c>
      <c r="B34" s="66"/>
      <c r="C34" s="84"/>
      <c r="D34" s="58"/>
      <c r="E34" s="61">
        <f t="shared" si="2"/>
        <v>0</v>
      </c>
      <c r="F34" s="44"/>
    </row>
    <row r="35" spans="1:6" ht="22" customHeight="1" x14ac:dyDescent="0.2">
      <c r="A35" s="9">
        <v>10</v>
      </c>
      <c r="B35" s="66"/>
      <c r="C35" s="84"/>
      <c r="D35" s="58"/>
      <c r="E35" s="61">
        <f t="shared" si="2"/>
        <v>0</v>
      </c>
      <c r="F35" s="44"/>
    </row>
    <row r="36" spans="1:6" ht="22" customHeight="1" x14ac:dyDescent="0.2">
      <c r="A36" s="9">
        <v>11</v>
      </c>
      <c r="B36" s="66"/>
      <c r="C36" s="84"/>
      <c r="D36" s="58"/>
      <c r="E36" s="61">
        <f t="shared" si="2"/>
        <v>0</v>
      </c>
      <c r="F36" s="44"/>
    </row>
    <row r="37" spans="1:6" ht="22" customHeight="1" x14ac:dyDescent="0.2">
      <c r="A37" s="9">
        <v>12</v>
      </c>
      <c r="B37" s="66"/>
      <c r="C37" s="84"/>
      <c r="D37" s="58"/>
      <c r="E37" s="61">
        <f t="shared" si="2"/>
        <v>0</v>
      </c>
      <c r="F37" s="44"/>
    </row>
    <row r="38" spans="1:6" ht="22" customHeight="1" x14ac:dyDescent="0.2">
      <c r="A38" s="9">
        <v>13</v>
      </c>
      <c r="B38" s="66"/>
      <c r="C38" s="84"/>
      <c r="D38" s="58"/>
      <c r="E38" s="61">
        <f t="shared" si="2"/>
        <v>0</v>
      </c>
      <c r="F38" s="44"/>
    </row>
    <row r="39" spans="1:6" ht="22" customHeight="1" x14ac:dyDescent="0.2">
      <c r="A39" s="9">
        <v>14</v>
      </c>
      <c r="B39" s="66"/>
      <c r="C39" s="84"/>
      <c r="D39" s="58"/>
      <c r="E39" s="61">
        <f t="shared" si="2"/>
        <v>0</v>
      </c>
      <c r="F39" s="44"/>
    </row>
    <row r="40" spans="1:6" ht="22" customHeight="1" x14ac:dyDescent="0.2">
      <c r="A40" s="9">
        <v>15</v>
      </c>
      <c r="B40" s="66"/>
      <c r="C40" s="84"/>
      <c r="D40" s="58"/>
      <c r="E40" s="61">
        <f t="shared" si="2"/>
        <v>0</v>
      </c>
    </row>
    <row r="41" spans="1:6" x14ac:dyDescent="0.2">
      <c r="B41" s="66"/>
      <c r="C41" s="84"/>
      <c r="D41" s="58"/>
      <c r="E41" s="61">
        <f t="shared" si="2"/>
        <v>0</v>
      </c>
    </row>
    <row r="42" spans="1:6" x14ac:dyDescent="0.2">
      <c r="B42" s="10" t="s">
        <v>179</v>
      </c>
      <c r="C42" s="60"/>
      <c r="D42" s="58"/>
      <c r="E42" s="61">
        <f>C42+D42</f>
        <v>0</v>
      </c>
    </row>
    <row r="43" spans="1:6" ht="19" x14ac:dyDescent="0.25">
      <c r="B43" s="11" t="s">
        <v>9</v>
      </c>
      <c r="C43" s="87">
        <f>SUM(C26:C42)</f>
        <v>643</v>
      </c>
      <c r="D43" s="87">
        <f>SUM(D26:D42)</f>
        <v>434</v>
      </c>
      <c r="E43" s="87">
        <f>SUM(E26:E42)</f>
        <v>1077</v>
      </c>
    </row>
    <row r="44" spans="1:6" x14ac:dyDescent="0.2">
      <c r="B44" t="s">
        <v>10</v>
      </c>
      <c r="C44" s="7"/>
      <c r="E44">
        <f>E43/14</f>
        <v>76.928571428571431</v>
      </c>
    </row>
  </sheetData>
  <sheetProtection selectLockedCells="1" selectUnlockedCells="1"/>
  <mergeCells count="4">
    <mergeCell ref="B1:B2"/>
    <mergeCell ref="C1:D1"/>
    <mergeCell ref="B24:B25"/>
    <mergeCell ref="C24:D24"/>
  </mergeCells>
  <phoneticPr fontId="25" type="noConversion"/>
  <pageMargins left="0.7" right="0.7" top="0.78749999999999998" bottom="0.78749999999999998" header="0.51180555555555551" footer="0.51180555555555551"/>
  <pageSetup firstPageNumber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E374-EE8D-E241-8AE1-8406D6B436BF}">
  <dimension ref="A1:F40"/>
  <sheetViews>
    <sheetView topLeftCell="A6" zoomScale="130" zoomScaleNormal="130" workbookViewId="0">
      <selection activeCell="F40" sqref="A25:F40"/>
    </sheetView>
  </sheetViews>
  <sheetFormatPr baseColWidth="10" defaultColWidth="8.83203125" defaultRowHeight="15" x14ac:dyDescent="0.2"/>
  <cols>
    <col min="1" max="1" width="5.6640625" customWidth="1"/>
    <col min="2" max="2" width="25.6640625" customWidth="1"/>
    <col min="3" max="4" width="7.6640625" customWidth="1"/>
  </cols>
  <sheetData>
    <row r="1" spans="1:6" x14ac:dyDescent="0.2">
      <c r="B1" s="109" t="s">
        <v>109</v>
      </c>
      <c r="C1" s="111" t="s">
        <v>16</v>
      </c>
      <c r="D1" s="111"/>
    </row>
    <row r="2" spans="1:6" x14ac:dyDescent="0.2">
      <c r="B2" s="110"/>
      <c r="C2" s="2" t="s">
        <v>14</v>
      </c>
      <c r="D2" s="23" t="s">
        <v>15</v>
      </c>
      <c r="E2" s="65"/>
    </row>
    <row r="3" spans="1:6" ht="22" customHeight="1" x14ac:dyDescent="0.2">
      <c r="A3" s="8">
        <v>1</v>
      </c>
      <c r="B3" s="66" t="s">
        <v>90</v>
      </c>
      <c r="C3" s="67">
        <v>21</v>
      </c>
      <c r="D3" s="34">
        <v>22</v>
      </c>
      <c r="E3" s="30">
        <f>C3+D3</f>
        <v>43</v>
      </c>
    </row>
    <row r="4" spans="1:6" ht="22" customHeight="1" x14ac:dyDescent="0.2">
      <c r="A4" s="8">
        <v>2</v>
      </c>
      <c r="B4" s="66" t="s">
        <v>133</v>
      </c>
      <c r="C4" s="67">
        <v>7</v>
      </c>
      <c r="D4" s="34"/>
      <c r="E4" s="30">
        <f t="shared" ref="E4:E19" si="0">C4+D4</f>
        <v>7</v>
      </c>
    </row>
    <row r="5" spans="1:6" ht="22" customHeight="1" x14ac:dyDescent="0.2">
      <c r="A5" s="8">
        <v>3</v>
      </c>
      <c r="B5" s="66" t="s">
        <v>134</v>
      </c>
      <c r="C5" s="67">
        <v>12</v>
      </c>
      <c r="D5" s="34"/>
      <c r="E5" s="30">
        <f t="shared" si="0"/>
        <v>12</v>
      </c>
    </row>
    <row r="6" spans="1:6" ht="22" customHeight="1" x14ac:dyDescent="0.2">
      <c r="A6" s="8">
        <v>4</v>
      </c>
      <c r="B6" s="66" t="s">
        <v>91</v>
      </c>
      <c r="C6" s="67">
        <v>24</v>
      </c>
      <c r="D6" s="34">
        <v>17</v>
      </c>
      <c r="E6" s="30">
        <f t="shared" si="0"/>
        <v>41</v>
      </c>
    </row>
    <row r="7" spans="1:6" ht="22" customHeight="1" x14ac:dyDescent="0.2">
      <c r="A7" s="8">
        <v>5</v>
      </c>
      <c r="B7" s="66" t="s">
        <v>135</v>
      </c>
      <c r="C7" s="67">
        <v>12</v>
      </c>
      <c r="D7" s="34"/>
      <c r="E7" s="30">
        <f t="shared" si="0"/>
        <v>12</v>
      </c>
      <c r="F7" s="44"/>
    </row>
    <row r="8" spans="1:6" ht="22" customHeight="1" x14ac:dyDescent="0.2">
      <c r="A8" s="8">
        <v>6</v>
      </c>
      <c r="B8" s="66" t="s">
        <v>92</v>
      </c>
      <c r="C8" s="67">
        <v>137</v>
      </c>
      <c r="D8" s="34">
        <v>92</v>
      </c>
      <c r="E8" s="30">
        <f t="shared" si="0"/>
        <v>229</v>
      </c>
      <c r="F8" s="44" t="s">
        <v>11</v>
      </c>
    </row>
    <row r="9" spans="1:6" ht="22" customHeight="1" x14ac:dyDescent="0.2">
      <c r="A9" s="8">
        <v>7</v>
      </c>
      <c r="B9" s="66" t="s">
        <v>93</v>
      </c>
      <c r="C9" s="67">
        <v>34</v>
      </c>
      <c r="D9" s="34">
        <v>46</v>
      </c>
      <c r="E9" s="30">
        <f t="shared" si="0"/>
        <v>80</v>
      </c>
      <c r="F9" s="44" t="s">
        <v>0</v>
      </c>
    </row>
    <row r="10" spans="1:6" ht="22" customHeight="1" x14ac:dyDescent="0.2">
      <c r="A10" s="8">
        <v>8</v>
      </c>
      <c r="B10" s="66" t="s">
        <v>94</v>
      </c>
      <c r="C10" s="67">
        <v>14</v>
      </c>
      <c r="D10" s="34"/>
      <c r="E10" s="30">
        <f t="shared" si="0"/>
        <v>14</v>
      </c>
    </row>
    <row r="11" spans="1:6" ht="22" customHeight="1" x14ac:dyDescent="0.2">
      <c r="A11" s="8">
        <v>9</v>
      </c>
      <c r="B11" s="66" t="s">
        <v>95</v>
      </c>
      <c r="C11" s="67">
        <v>23</v>
      </c>
      <c r="D11" s="34"/>
      <c r="E11" s="30">
        <f t="shared" si="0"/>
        <v>23</v>
      </c>
    </row>
    <row r="12" spans="1:6" ht="22" customHeight="1" x14ac:dyDescent="0.2">
      <c r="A12" s="8">
        <v>10</v>
      </c>
      <c r="B12" s="66" t="s">
        <v>96</v>
      </c>
      <c r="C12" s="67">
        <v>26</v>
      </c>
      <c r="D12" s="34">
        <v>22</v>
      </c>
      <c r="E12" s="30">
        <f t="shared" si="0"/>
        <v>48</v>
      </c>
    </row>
    <row r="13" spans="1:6" ht="22" customHeight="1" x14ac:dyDescent="0.2">
      <c r="A13" s="8">
        <v>11</v>
      </c>
      <c r="B13" s="10" t="s">
        <v>97</v>
      </c>
      <c r="C13" s="34">
        <v>10</v>
      </c>
      <c r="D13" s="34">
        <v>17</v>
      </c>
      <c r="E13" s="30">
        <f t="shared" si="0"/>
        <v>27</v>
      </c>
      <c r="F13" s="44"/>
    </row>
    <row r="14" spans="1:6" ht="22" customHeight="1" x14ac:dyDescent="0.2">
      <c r="A14" s="8">
        <v>12</v>
      </c>
      <c r="B14" s="10" t="s">
        <v>136</v>
      </c>
      <c r="C14" s="34">
        <v>24</v>
      </c>
      <c r="D14" s="34">
        <v>21</v>
      </c>
      <c r="E14" s="30">
        <f t="shared" si="0"/>
        <v>45</v>
      </c>
      <c r="F14" s="41"/>
    </row>
    <row r="15" spans="1:6" ht="22" customHeight="1" x14ac:dyDescent="0.2">
      <c r="A15" s="8">
        <v>13</v>
      </c>
      <c r="B15" s="10" t="s">
        <v>143</v>
      </c>
      <c r="C15" s="34"/>
      <c r="D15" s="34">
        <v>150</v>
      </c>
      <c r="E15" s="30">
        <f t="shared" si="0"/>
        <v>150</v>
      </c>
      <c r="F15" s="44" t="s">
        <v>3</v>
      </c>
    </row>
    <row r="16" spans="1:6" ht="22" customHeight="1" x14ac:dyDescent="0.2">
      <c r="A16" s="8">
        <v>14</v>
      </c>
      <c r="B16" s="10" t="s">
        <v>144</v>
      </c>
      <c r="C16" s="34"/>
      <c r="D16" s="34">
        <v>14</v>
      </c>
      <c r="E16" s="30">
        <f t="shared" si="0"/>
        <v>14</v>
      </c>
      <c r="F16" s="41"/>
    </row>
    <row r="17" spans="1:6" ht="22" customHeight="1" x14ac:dyDescent="0.2">
      <c r="A17" s="8">
        <v>15</v>
      </c>
      <c r="B17" s="10" t="s">
        <v>145</v>
      </c>
      <c r="C17" s="34"/>
      <c r="D17" s="34">
        <v>6</v>
      </c>
      <c r="E17" s="30">
        <f t="shared" si="0"/>
        <v>6</v>
      </c>
      <c r="F17" s="41"/>
    </row>
    <row r="18" spans="1:6" ht="22" customHeight="1" x14ac:dyDescent="0.2">
      <c r="A18" s="8">
        <v>16</v>
      </c>
      <c r="B18" s="10" t="s">
        <v>146</v>
      </c>
      <c r="C18" s="34"/>
      <c r="D18" s="34">
        <v>29</v>
      </c>
      <c r="E18" s="30">
        <f t="shared" si="0"/>
        <v>29</v>
      </c>
      <c r="F18" s="41"/>
    </row>
    <row r="19" spans="1:6" ht="22" customHeight="1" x14ac:dyDescent="0.2">
      <c r="A19" s="8"/>
      <c r="B19" s="10"/>
      <c r="C19" s="34"/>
      <c r="D19" s="34"/>
      <c r="E19" s="30">
        <f t="shared" si="0"/>
        <v>0</v>
      </c>
      <c r="F19" s="41"/>
    </row>
    <row r="20" spans="1:6" ht="7" customHeight="1" x14ac:dyDescent="0.2">
      <c r="A20" s="3"/>
      <c r="B20" s="68"/>
      <c r="C20" s="37"/>
      <c r="D20" s="34"/>
      <c r="E20" s="30"/>
    </row>
    <row r="21" spans="1:6" ht="17" customHeight="1" x14ac:dyDescent="0.2">
      <c r="A21" s="3"/>
      <c r="B21" s="68" t="s">
        <v>181</v>
      </c>
      <c r="C21" s="37"/>
      <c r="D21" s="34">
        <v>22</v>
      </c>
      <c r="E21" s="30">
        <f t="shared" ref="E21" si="1">C21+D21</f>
        <v>22</v>
      </c>
    </row>
    <row r="22" spans="1:6" ht="17" customHeight="1" x14ac:dyDescent="0.2">
      <c r="A22" s="3"/>
      <c r="B22" s="14" t="s">
        <v>9</v>
      </c>
      <c r="C22" s="32">
        <f>SUM(C3:C21)</f>
        <v>344</v>
      </c>
      <c r="D22" s="32">
        <f>SUM(D3:D21)</f>
        <v>458</v>
      </c>
      <c r="E22" s="32">
        <f>SUM(E3:E21)</f>
        <v>802</v>
      </c>
    </row>
    <row r="23" spans="1:6" ht="22" customHeight="1" x14ac:dyDescent="0.2">
      <c r="A23" s="9"/>
      <c r="B23" t="s">
        <v>10</v>
      </c>
      <c r="C23" s="16"/>
      <c r="D23" s="17"/>
      <c r="E23">
        <f>E22/21</f>
        <v>38.19047619047619</v>
      </c>
    </row>
    <row r="24" spans="1:6" ht="22" customHeight="1" x14ac:dyDescent="0.2">
      <c r="A24" s="9"/>
      <c r="C24" s="16"/>
      <c r="D24" s="17"/>
    </row>
    <row r="25" spans="1:6" ht="22" customHeight="1" x14ac:dyDescent="0.2">
      <c r="A25" s="9"/>
      <c r="B25" s="112" t="s">
        <v>110</v>
      </c>
      <c r="C25" s="114" t="s">
        <v>16</v>
      </c>
      <c r="D25" s="114"/>
    </row>
    <row r="26" spans="1:6" ht="22" customHeight="1" x14ac:dyDescent="0.2">
      <c r="A26" s="9"/>
      <c r="B26" s="113"/>
      <c r="C26" s="45" t="s">
        <v>14</v>
      </c>
      <c r="D26" s="46" t="s">
        <v>15</v>
      </c>
      <c r="E26" s="65"/>
    </row>
    <row r="27" spans="1:6" ht="22" customHeight="1" x14ac:dyDescent="0.2">
      <c r="A27" s="9">
        <v>1</v>
      </c>
      <c r="B27" s="66" t="s">
        <v>83</v>
      </c>
      <c r="C27" s="84">
        <v>100</v>
      </c>
      <c r="D27" s="58">
        <v>84</v>
      </c>
      <c r="E27" s="61">
        <f>C27+D27</f>
        <v>184</v>
      </c>
      <c r="F27" s="44" t="s">
        <v>0</v>
      </c>
    </row>
    <row r="28" spans="1:6" ht="22" customHeight="1" x14ac:dyDescent="0.2">
      <c r="A28" s="9">
        <v>2</v>
      </c>
      <c r="B28" s="66" t="s">
        <v>84</v>
      </c>
      <c r="C28" s="84">
        <v>150</v>
      </c>
      <c r="D28" s="58"/>
      <c r="E28" s="61">
        <f t="shared" ref="E28:E37" si="2">C28+D28</f>
        <v>150</v>
      </c>
    </row>
    <row r="29" spans="1:6" ht="22" customHeight="1" x14ac:dyDescent="0.2">
      <c r="A29" s="9">
        <v>3</v>
      </c>
      <c r="B29" s="66" t="s">
        <v>85</v>
      </c>
      <c r="C29" s="84">
        <v>58</v>
      </c>
      <c r="D29" s="58">
        <v>532</v>
      </c>
      <c r="E29" s="61">
        <f t="shared" si="2"/>
        <v>590</v>
      </c>
      <c r="F29" s="44" t="s">
        <v>11</v>
      </c>
    </row>
    <row r="30" spans="1:6" ht="22" customHeight="1" x14ac:dyDescent="0.2">
      <c r="A30" s="9">
        <v>4</v>
      </c>
      <c r="B30" s="66" t="s">
        <v>86</v>
      </c>
      <c r="C30" s="84">
        <v>103</v>
      </c>
      <c r="D30" s="58">
        <v>110</v>
      </c>
      <c r="E30" s="61">
        <f t="shared" si="2"/>
        <v>213</v>
      </c>
      <c r="F30" s="44" t="s">
        <v>3</v>
      </c>
    </row>
    <row r="31" spans="1:6" ht="22" customHeight="1" x14ac:dyDescent="0.2">
      <c r="A31" s="9">
        <v>5</v>
      </c>
      <c r="B31" s="66" t="s">
        <v>137</v>
      </c>
      <c r="C31" s="84">
        <v>59</v>
      </c>
      <c r="D31" s="58">
        <v>25</v>
      </c>
      <c r="E31" s="61">
        <f t="shared" si="2"/>
        <v>84</v>
      </c>
      <c r="F31" s="40"/>
    </row>
    <row r="32" spans="1:6" ht="22" customHeight="1" x14ac:dyDescent="0.2">
      <c r="A32" s="9">
        <v>6</v>
      </c>
      <c r="B32" s="66" t="s">
        <v>87</v>
      </c>
      <c r="C32" s="84">
        <v>21</v>
      </c>
      <c r="D32" s="58">
        <v>6</v>
      </c>
      <c r="E32" s="61">
        <f t="shared" si="2"/>
        <v>27</v>
      </c>
      <c r="F32" s="40"/>
    </row>
    <row r="33" spans="1:6" ht="22" customHeight="1" x14ac:dyDescent="0.2">
      <c r="A33" s="9">
        <v>7</v>
      </c>
      <c r="B33" s="66" t="s">
        <v>102</v>
      </c>
      <c r="C33" s="84">
        <v>18</v>
      </c>
      <c r="D33" s="58">
        <v>27</v>
      </c>
      <c r="E33" s="61">
        <f t="shared" si="2"/>
        <v>45</v>
      </c>
      <c r="F33" s="40"/>
    </row>
    <row r="34" spans="1:6" ht="22" customHeight="1" x14ac:dyDescent="0.2">
      <c r="A34" s="9"/>
      <c r="B34" s="66"/>
      <c r="C34" s="84"/>
      <c r="D34" s="58"/>
      <c r="E34" s="61">
        <f t="shared" si="2"/>
        <v>0</v>
      </c>
      <c r="F34" s="40"/>
    </row>
    <row r="35" spans="1:6" ht="22" customHeight="1" x14ac:dyDescent="0.2">
      <c r="A35" s="9"/>
      <c r="B35" s="66"/>
      <c r="C35" s="84"/>
      <c r="D35" s="58"/>
      <c r="E35" s="61">
        <f t="shared" si="2"/>
        <v>0</v>
      </c>
      <c r="F35" s="44"/>
    </row>
    <row r="36" spans="1:6" ht="22" customHeight="1" x14ac:dyDescent="0.2">
      <c r="A36" s="9"/>
      <c r="B36" s="66"/>
      <c r="C36" s="84"/>
      <c r="D36" s="58"/>
      <c r="E36" s="61">
        <f t="shared" si="2"/>
        <v>0</v>
      </c>
    </row>
    <row r="37" spans="1:6" x14ac:dyDescent="0.2">
      <c r="B37" s="66"/>
      <c r="C37" s="84"/>
      <c r="D37" s="58"/>
      <c r="E37" s="61">
        <f t="shared" si="2"/>
        <v>0</v>
      </c>
    </row>
    <row r="38" spans="1:6" x14ac:dyDescent="0.2">
      <c r="B38" s="10" t="s">
        <v>182</v>
      </c>
      <c r="C38" s="60"/>
      <c r="D38" s="58">
        <v>9</v>
      </c>
      <c r="E38" s="61">
        <f>C38+D38</f>
        <v>9</v>
      </c>
    </row>
    <row r="39" spans="1:6" ht="19" x14ac:dyDescent="0.25">
      <c r="B39" s="11" t="s">
        <v>9</v>
      </c>
      <c r="C39" s="87">
        <f>SUM(C27:C38)</f>
        <v>509</v>
      </c>
      <c r="D39" s="87">
        <f>SUM(D27:D38)</f>
        <v>793</v>
      </c>
      <c r="E39" s="87">
        <f>SUM(E27:E38)</f>
        <v>1302</v>
      </c>
    </row>
    <row r="40" spans="1:6" x14ac:dyDescent="0.2">
      <c r="B40" t="s">
        <v>10</v>
      </c>
      <c r="C40" s="7"/>
      <c r="E40">
        <f>E39/20</f>
        <v>65.099999999999994</v>
      </c>
    </row>
  </sheetData>
  <sheetProtection selectLockedCells="1" selectUnlockedCells="1"/>
  <mergeCells count="4">
    <mergeCell ref="B1:B2"/>
    <mergeCell ref="C1:D1"/>
    <mergeCell ref="B25:B26"/>
    <mergeCell ref="C25:D25"/>
  </mergeCells>
  <phoneticPr fontId="25" type="noConversion"/>
  <pageMargins left="0.7" right="0.7" top="0.78749999999999998" bottom="0.78749999999999998" header="0.51180555555555551" footer="0.51180555555555551"/>
  <pageSetup firstPageNumber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C188-8961-9E4F-AE9A-9E74551D6279}">
  <dimension ref="A1:F24"/>
  <sheetViews>
    <sheetView workbookViewId="0">
      <selection activeCell="B21" sqref="B21"/>
    </sheetView>
  </sheetViews>
  <sheetFormatPr baseColWidth="10" defaultColWidth="8.83203125" defaultRowHeight="15" x14ac:dyDescent="0.2"/>
  <cols>
    <col min="1" max="1" width="5.6640625" customWidth="1"/>
    <col min="2" max="2" width="25.6640625" customWidth="1"/>
    <col min="3" max="4" width="7.6640625" customWidth="1"/>
  </cols>
  <sheetData>
    <row r="1" spans="1:6" x14ac:dyDescent="0.2">
      <c r="B1" s="109" t="s">
        <v>0</v>
      </c>
      <c r="C1" s="111" t="s">
        <v>16</v>
      </c>
      <c r="D1" s="111"/>
    </row>
    <row r="2" spans="1:6" x14ac:dyDescent="0.2">
      <c r="B2" s="110"/>
      <c r="C2" s="2" t="s">
        <v>14</v>
      </c>
      <c r="D2" s="23" t="s">
        <v>15</v>
      </c>
      <c r="E2" s="65"/>
    </row>
    <row r="3" spans="1:6" ht="22" customHeight="1" x14ac:dyDescent="0.2">
      <c r="A3" s="8">
        <v>1</v>
      </c>
      <c r="B3" s="66" t="s">
        <v>43</v>
      </c>
      <c r="C3" s="67">
        <v>186</v>
      </c>
      <c r="D3" s="34">
        <v>86</v>
      </c>
      <c r="E3" s="30">
        <f>C3+D3</f>
        <v>272</v>
      </c>
      <c r="F3" s="44" t="s">
        <v>3</v>
      </c>
    </row>
    <row r="4" spans="1:6" ht="22" customHeight="1" x14ac:dyDescent="0.2">
      <c r="A4" s="8">
        <v>2</v>
      </c>
      <c r="B4" s="66" t="s">
        <v>73</v>
      </c>
      <c r="C4" s="67">
        <v>12</v>
      </c>
      <c r="D4" s="34"/>
      <c r="E4" s="30">
        <f t="shared" ref="E4:E21" si="0">C4+D4</f>
        <v>12</v>
      </c>
    </row>
    <row r="5" spans="1:6" ht="22" customHeight="1" x14ac:dyDescent="0.2">
      <c r="A5" s="8">
        <v>3</v>
      </c>
      <c r="B5" s="66" t="s">
        <v>70</v>
      </c>
      <c r="C5" s="67">
        <v>42</v>
      </c>
      <c r="D5" s="34">
        <v>61</v>
      </c>
      <c r="E5" s="30">
        <f t="shared" si="0"/>
        <v>103</v>
      </c>
      <c r="F5" s="44"/>
    </row>
    <row r="6" spans="1:6" ht="22" customHeight="1" x14ac:dyDescent="0.2">
      <c r="A6" s="8">
        <v>4</v>
      </c>
      <c r="B6" s="66" t="s">
        <v>67</v>
      </c>
      <c r="C6" s="67">
        <v>11</v>
      </c>
      <c r="D6" s="34">
        <v>117</v>
      </c>
      <c r="E6" s="30">
        <f t="shared" si="0"/>
        <v>128</v>
      </c>
    </row>
    <row r="7" spans="1:6" ht="22" customHeight="1" x14ac:dyDescent="0.2">
      <c r="A7" s="8">
        <v>5</v>
      </c>
      <c r="B7" s="66" t="s">
        <v>71</v>
      </c>
      <c r="C7" s="67">
        <v>7</v>
      </c>
      <c r="D7" s="34">
        <v>9</v>
      </c>
      <c r="E7" s="30">
        <f t="shared" si="0"/>
        <v>16</v>
      </c>
    </row>
    <row r="8" spans="1:6" ht="22" customHeight="1" x14ac:dyDescent="0.2">
      <c r="A8" s="8">
        <v>6</v>
      </c>
      <c r="B8" s="66" t="s">
        <v>105</v>
      </c>
      <c r="C8" s="67">
        <v>27</v>
      </c>
      <c r="D8" s="34">
        <v>51</v>
      </c>
      <c r="E8" s="30">
        <f t="shared" si="0"/>
        <v>78</v>
      </c>
    </row>
    <row r="9" spans="1:6" ht="22" customHeight="1" x14ac:dyDescent="0.2">
      <c r="A9" s="8">
        <v>7</v>
      </c>
      <c r="B9" s="66" t="s">
        <v>72</v>
      </c>
      <c r="C9" s="67">
        <v>130</v>
      </c>
      <c r="D9" s="34">
        <v>220</v>
      </c>
      <c r="E9" s="30">
        <f t="shared" si="0"/>
        <v>350</v>
      </c>
      <c r="F9" s="44" t="s">
        <v>11</v>
      </c>
    </row>
    <row r="10" spans="1:6" ht="22" customHeight="1" x14ac:dyDescent="0.2">
      <c r="A10" s="8">
        <v>8</v>
      </c>
      <c r="B10" s="66" t="s">
        <v>142</v>
      </c>
      <c r="C10" s="67">
        <v>26</v>
      </c>
      <c r="D10" s="34"/>
      <c r="E10" s="30">
        <f t="shared" si="0"/>
        <v>26</v>
      </c>
    </row>
    <row r="11" spans="1:6" ht="22" customHeight="1" x14ac:dyDescent="0.2">
      <c r="A11" s="8">
        <v>9</v>
      </c>
      <c r="B11" s="10" t="s">
        <v>68</v>
      </c>
      <c r="C11" s="34">
        <v>18</v>
      </c>
      <c r="D11" s="34">
        <v>53</v>
      </c>
      <c r="E11" s="30">
        <f t="shared" si="0"/>
        <v>71</v>
      </c>
    </row>
    <row r="12" spans="1:6" ht="22" customHeight="1" x14ac:dyDescent="0.2">
      <c r="A12" s="8">
        <v>10</v>
      </c>
      <c r="B12" s="68" t="s">
        <v>69</v>
      </c>
      <c r="C12" s="37">
        <v>17</v>
      </c>
      <c r="D12" s="34">
        <v>5</v>
      </c>
      <c r="E12" s="30">
        <f t="shared" si="0"/>
        <v>22</v>
      </c>
      <c r="F12" s="41"/>
    </row>
    <row r="13" spans="1:6" ht="22" customHeight="1" x14ac:dyDescent="0.2">
      <c r="A13" s="8">
        <v>11</v>
      </c>
      <c r="B13" s="68" t="s">
        <v>104</v>
      </c>
      <c r="C13" s="37">
        <v>3</v>
      </c>
      <c r="D13" s="34">
        <v>28</v>
      </c>
      <c r="E13" s="30">
        <f t="shared" si="0"/>
        <v>31</v>
      </c>
      <c r="F13" s="41"/>
    </row>
    <row r="14" spans="1:6" ht="22" customHeight="1" x14ac:dyDescent="0.2">
      <c r="A14" s="8">
        <v>12</v>
      </c>
      <c r="B14" s="68" t="s">
        <v>152</v>
      </c>
      <c r="C14" s="37"/>
      <c r="D14" s="34">
        <v>44</v>
      </c>
      <c r="E14" s="30">
        <f t="shared" si="0"/>
        <v>44</v>
      </c>
      <c r="F14" s="41"/>
    </row>
    <row r="15" spans="1:6" ht="22" customHeight="1" x14ac:dyDescent="0.2">
      <c r="A15" s="8">
        <v>13</v>
      </c>
      <c r="B15" s="68" t="s">
        <v>153</v>
      </c>
      <c r="C15" s="37"/>
      <c r="D15" s="34">
        <v>150</v>
      </c>
      <c r="E15" s="30">
        <f t="shared" si="0"/>
        <v>150</v>
      </c>
      <c r="F15" s="44" t="s">
        <v>0</v>
      </c>
    </row>
    <row r="16" spans="1:6" ht="22" customHeight="1" x14ac:dyDescent="0.2">
      <c r="A16" s="8">
        <v>14</v>
      </c>
      <c r="B16" s="68" t="s">
        <v>154</v>
      </c>
      <c r="C16" s="37"/>
      <c r="D16" s="34">
        <v>120</v>
      </c>
      <c r="E16" s="30">
        <f t="shared" si="0"/>
        <v>120</v>
      </c>
      <c r="F16" s="41"/>
    </row>
    <row r="17" spans="1:6" ht="22" customHeight="1" x14ac:dyDescent="0.2">
      <c r="A17" s="8">
        <v>15</v>
      </c>
      <c r="B17" s="68" t="s">
        <v>155</v>
      </c>
      <c r="C17" s="37"/>
      <c r="D17" s="34">
        <v>150</v>
      </c>
      <c r="E17" s="30">
        <f t="shared" si="0"/>
        <v>150</v>
      </c>
      <c r="F17" s="44" t="s">
        <v>0</v>
      </c>
    </row>
    <row r="18" spans="1:6" ht="17" customHeight="1" x14ac:dyDescent="0.2">
      <c r="A18" s="8">
        <v>16</v>
      </c>
      <c r="B18" s="68" t="s">
        <v>156</v>
      </c>
      <c r="C18" s="37"/>
      <c r="D18" s="34">
        <v>7</v>
      </c>
      <c r="E18" s="30">
        <f t="shared" si="0"/>
        <v>7</v>
      </c>
    </row>
    <row r="19" spans="1:6" ht="17" customHeight="1" x14ac:dyDescent="0.2">
      <c r="A19" s="8">
        <v>17</v>
      </c>
      <c r="B19" s="68" t="s">
        <v>157</v>
      </c>
      <c r="C19" s="37"/>
      <c r="D19" s="34">
        <v>40</v>
      </c>
      <c r="E19" s="30">
        <f t="shared" si="0"/>
        <v>40</v>
      </c>
    </row>
    <row r="20" spans="1:6" x14ac:dyDescent="0.2">
      <c r="A20" s="3"/>
      <c r="B20" s="68"/>
      <c r="C20" s="37"/>
      <c r="D20" s="34"/>
      <c r="E20" s="30">
        <f t="shared" si="0"/>
        <v>0</v>
      </c>
    </row>
    <row r="21" spans="1:6" x14ac:dyDescent="0.2">
      <c r="A21" s="3"/>
      <c r="B21" s="13" t="s">
        <v>183</v>
      </c>
      <c r="C21" s="35">
        <v>129</v>
      </c>
      <c r="D21" s="34">
        <v>333</v>
      </c>
      <c r="E21" s="30">
        <f t="shared" si="0"/>
        <v>462</v>
      </c>
    </row>
    <row r="22" spans="1:6" ht="19" x14ac:dyDescent="0.2">
      <c r="A22" s="3"/>
      <c r="B22" s="14" t="s">
        <v>9</v>
      </c>
      <c r="C22" s="32">
        <f>SUM(C3:C21)</f>
        <v>608</v>
      </c>
      <c r="D22" s="32">
        <f>SUM(D3:D21)</f>
        <v>1474</v>
      </c>
      <c r="E22" s="32">
        <f>SUM(E3:E21)</f>
        <v>2082</v>
      </c>
    </row>
    <row r="23" spans="1:6" x14ac:dyDescent="0.2">
      <c r="B23" t="s">
        <v>10</v>
      </c>
      <c r="C23" s="16"/>
      <c r="D23" s="17"/>
      <c r="E23">
        <f>E22/25</f>
        <v>83.28</v>
      </c>
    </row>
    <row r="24" spans="1:6" x14ac:dyDescent="0.2">
      <c r="C24" s="16"/>
      <c r="D24" s="17"/>
    </row>
  </sheetData>
  <sheetProtection selectLockedCells="1" selectUnlockedCells="1"/>
  <mergeCells count="2">
    <mergeCell ref="B1:B2"/>
    <mergeCell ref="C1:D1"/>
  </mergeCells>
  <pageMargins left="0.7" right="0.7" top="0.78749999999999998" bottom="0.78749999999999998" header="0.51180555555555551" footer="0.51180555555555551"/>
  <pageSetup firstPageNumber="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4B066-51CD-4E4F-8204-1655AF82425F}">
  <dimension ref="A1:F37"/>
  <sheetViews>
    <sheetView zoomScale="130" zoomScaleNormal="130" workbookViewId="0">
      <selection activeCell="F37" sqref="A19:F37"/>
    </sheetView>
  </sheetViews>
  <sheetFormatPr baseColWidth="10" defaultColWidth="8.83203125" defaultRowHeight="15" x14ac:dyDescent="0.2"/>
  <cols>
    <col min="1" max="1" width="5.6640625" customWidth="1"/>
    <col min="2" max="2" width="25.6640625" customWidth="1"/>
    <col min="3" max="4" width="7.6640625" customWidth="1"/>
  </cols>
  <sheetData>
    <row r="1" spans="1:6" x14ac:dyDescent="0.2">
      <c r="B1" s="109" t="s">
        <v>31</v>
      </c>
      <c r="C1" s="111" t="s">
        <v>16</v>
      </c>
      <c r="D1" s="111"/>
    </row>
    <row r="2" spans="1:6" x14ac:dyDescent="0.2">
      <c r="B2" s="110"/>
      <c r="C2" s="2" t="s">
        <v>14</v>
      </c>
      <c r="D2" s="23" t="s">
        <v>15</v>
      </c>
      <c r="E2" s="65"/>
    </row>
    <row r="3" spans="1:6" ht="22" customHeight="1" x14ac:dyDescent="0.2">
      <c r="A3" s="8">
        <v>1</v>
      </c>
      <c r="B3" s="66" t="s">
        <v>128</v>
      </c>
      <c r="C3" s="67">
        <v>8</v>
      </c>
      <c r="D3" s="34"/>
      <c r="E3" s="30">
        <f>C3+D3</f>
        <v>8</v>
      </c>
    </row>
    <row r="4" spans="1:6" ht="22" customHeight="1" x14ac:dyDescent="0.2">
      <c r="A4" s="8">
        <v>2</v>
      </c>
      <c r="B4" s="66" t="s">
        <v>52</v>
      </c>
      <c r="C4" s="67">
        <v>27</v>
      </c>
      <c r="D4" s="34">
        <v>22</v>
      </c>
      <c r="E4" s="30">
        <f t="shared" ref="E4:E15" si="0">C4+D4</f>
        <v>49</v>
      </c>
    </row>
    <row r="5" spans="1:6" ht="22" customHeight="1" x14ac:dyDescent="0.2">
      <c r="A5" s="8">
        <v>3</v>
      </c>
      <c r="B5" s="66" t="s">
        <v>129</v>
      </c>
      <c r="C5" s="67">
        <v>2</v>
      </c>
      <c r="D5" s="34"/>
      <c r="E5" s="30">
        <f t="shared" si="0"/>
        <v>2</v>
      </c>
    </row>
    <row r="6" spans="1:6" ht="22" customHeight="1" x14ac:dyDescent="0.2">
      <c r="A6" s="8">
        <v>4</v>
      </c>
      <c r="B6" s="66" t="s">
        <v>53</v>
      </c>
      <c r="C6" s="67">
        <v>24</v>
      </c>
      <c r="D6" s="34"/>
      <c r="E6" s="30">
        <f t="shared" si="0"/>
        <v>24</v>
      </c>
    </row>
    <row r="7" spans="1:6" ht="22" customHeight="1" x14ac:dyDescent="0.2">
      <c r="A7" s="8">
        <v>5</v>
      </c>
      <c r="B7" s="66" t="s">
        <v>33</v>
      </c>
      <c r="C7" s="67">
        <v>210</v>
      </c>
      <c r="D7" s="34">
        <v>150</v>
      </c>
      <c r="E7" s="30">
        <f t="shared" si="0"/>
        <v>360</v>
      </c>
      <c r="F7" s="44" t="s">
        <v>3</v>
      </c>
    </row>
    <row r="8" spans="1:6" ht="22" customHeight="1" x14ac:dyDescent="0.2">
      <c r="A8" s="8">
        <v>6</v>
      </c>
      <c r="B8" s="66" t="s">
        <v>54</v>
      </c>
      <c r="C8" s="67">
        <v>250</v>
      </c>
      <c r="D8" s="34">
        <v>230</v>
      </c>
      <c r="E8" s="30">
        <f t="shared" si="0"/>
        <v>480</v>
      </c>
      <c r="F8" s="44" t="s">
        <v>11</v>
      </c>
    </row>
    <row r="9" spans="1:6" ht="22" customHeight="1" x14ac:dyDescent="0.2">
      <c r="A9" s="8">
        <v>7</v>
      </c>
      <c r="B9" s="66" t="s">
        <v>55</v>
      </c>
      <c r="C9" s="67">
        <v>29</v>
      </c>
      <c r="D9" s="34">
        <v>37</v>
      </c>
      <c r="E9" s="30">
        <f t="shared" si="0"/>
        <v>66</v>
      </c>
    </row>
    <row r="10" spans="1:6" ht="22" customHeight="1" x14ac:dyDescent="0.2">
      <c r="A10" s="8">
        <v>8</v>
      </c>
      <c r="B10" s="66" t="s">
        <v>166</v>
      </c>
      <c r="C10" s="67"/>
      <c r="D10" s="34">
        <v>13</v>
      </c>
      <c r="E10" s="30">
        <f t="shared" si="0"/>
        <v>13</v>
      </c>
    </row>
    <row r="11" spans="1:6" ht="22" customHeight="1" x14ac:dyDescent="0.2">
      <c r="A11" s="8">
        <v>9</v>
      </c>
      <c r="B11" s="66" t="s">
        <v>167</v>
      </c>
      <c r="C11" s="67"/>
      <c r="D11" s="34">
        <v>150</v>
      </c>
      <c r="E11" s="30">
        <f t="shared" si="0"/>
        <v>150</v>
      </c>
    </row>
    <row r="12" spans="1:6" ht="22" customHeight="1" x14ac:dyDescent="0.2">
      <c r="A12" s="8">
        <v>10</v>
      </c>
      <c r="B12" s="66" t="s">
        <v>168</v>
      </c>
      <c r="C12" s="67"/>
      <c r="D12" s="34">
        <v>200</v>
      </c>
      <c r="E12" s="30">
        <f t="shared" si="0"/>
        <v>200</v>
      </c>
      <c r="F12" s="44" t="s">
        <v>0</v>
      </c>
    </row>
    <row r="13" spans="1:6" ht="22" customHeight="1" x14ac:dyDescent="0.2">
      <c r="A13" s="8">
        <v>11</v>
      </c>
      <c r="B13" s="10" t="s">
        <v>169</v>
      </c>
      <c r="C13" s="34"/>
      <c r="D13" s="34">
        <v>44</v>
      </c>
      <c r="E13" s="30">
        <f t="shared" si="0"/>
        <v>44</v>
      </c>
      <c r="F13" s="44"/>
    </row>
    <row r="14" spans="1:6" ht="22" customHeight="1" x14ac:dyDescent="0.2">
      <c r="A14" s="8"/>
      <c r="B14" s="68"/>
      <c r="C14" s="37"/>
      <c r="D14" s="34"/>
      <c r="E14" s="30">
        <f t="shared" si="0"/>
        <v>0</v>
      </c>
      <c r="F14" s="41"/>
    </row>
    <row r="15" spans="1:6" ht="22" customHeight="1" x14ac:dyDescent="0.2">
      <c r="A15" s="9"/>
      <c r="B15" s="13" t="s">
        <v>184</v>
      </c>
      <c r="C15" s="35">
        <v>32</v>
      </c>
      <c r="D15" s="34">
        <v>21</v>
      </c>
      <c r="E15" s="30">
        <f t="shared" si="0"/>
        <v>53</v>
      </c>
      <c r="F15" s="41"/>
    </row>
    <row r="16" spans="1:6" ht="22" customHeight="1" x14ac:dyDescent="0.2">
      <c r="A16" s="3"/>
      <c r="B16" s="14" t="s">
        <v>9</v>
      </c>
      <c r="C16" s="32">
        <f>SUM(C3:C15)</f>
        <v>582</v>
      </c>
      <c r="D16" s="32">
        <f>SUM(D3:D15)</f>
        <v>867</v>
      </c>
      <c r="E16" s="32">
        <f>SUM(E3:E15)</f>
        <v>1449</v>
      </c>
    </row>
    <row r="17" spans="1:6" ht="17" customHeight="1" x14ac:dyDescent="0.2">
      <c r="A17" s="3"/>
      <c r="B17" t="s">
        <v>10</v>
      </c>
      <c r="C17" s="16"/>
      <c r="D17" s="17"/>
      <c r="E17">
        <f>E16/18</f>
        <v>80.5</v>
      </c>
    </row>
    <row r="18" spans="1:6" ht="1.25" customHeight="1" x14ac:dyDescent="0.2">
      <c r="A18" s="3"/>
      <c r="C18" s="16"/>
      <c r="D18" s="17"/>
    </row>
    <row r="19" spans="1:6" ht="17" customHeight="1" x14ac:dyDescent="0.2">
      <c r="A19" s="3"/>
      <c r="B19" s="112" t="s">
        <v>32</v>
      </c>
      <c r="C19" s="114" t="s">
        <v>16</v>
      </c>
      <c r="D19" s="114"/>
    </row>
    <row r="20" spans="1:6" ht="17" customHeight="1" x14ac:dyDescent="0.2">
      <c r="A20" s="3"/>
      <c r="B20" s="113"/>
      <c r="C20" s="45" t="s">
        <v>14</v>
      </c>
      <c r="D20" s="46" t="s">
        <v>15</v>
      </c>
      <c r="E20" s="65"/>
    </row>
    <row r="21" spans="1:6" ht="22" customHeight="1" x14ac:dyDescent="0.2">
      <c r="A21" s="9" t="s">
        <v>11</v>
      </c>
      <c r="B21" s="66" t="s">
        <v>138</v>
      </c>
      <c r="C21" s="84">
        <v>66</v>
      </c>
      <c r="D21" s="58"/>
      <c r="E21" s="30">
        <f>C21+D21</f>
        <v>66</v>
      </c>
    </row>
    <row r="22" spans="1:6" ht="22" customHeight="1" x14ac:dyDescent="0.2">
      <c r="A22" s="9" t="s">
        <v>3</v>
      </c>
      <c r="B22" s="66" t="s">
        <v>139</v>
      </c>
      <c r="C22" s="84">
        <v>128</v>
      </c>
      <c r="D22" s="58">
        <v>112</v>
      </c>
      <c r="E22" s="30">
        <f t="shared" ref="E22:E34" si="1">C22+D22</f>
        <v>240</v>
      </c>
      <c r="F22" s="44" t="s">
        <v>11</v>
      </c>
    </row>
    <row r="23" spans="1:6" ht="22" customHeight="1" x14ac:dyDescent="0.2">
      <c r="A23" s="9" t="s">
        <v>0</v>
      </c>
      <c r="B23" s="66" t="s">
        <v>78</v>
      </c>
      <c r="C23" s="84">
        <v>41</v>
      </c>
      <c r="D23" s="58">
        <v>29</v>
      </c>
      <c r="E23" s="30">
        <f t="shared" si="1"/>
        <v>70</v>
      </c>
    </row>
    <row r="24" spans="1:6" ht="22" customHeight="1" x14ac:dyDescent="0.2">
      <c r="A24" s="9" t="s">
        <v>1</v>
      </c>
      <c r="B24" s="66" t="s">
        <v>76</v>
      </c>
      <c r="C24" s="84">
        <v>143</v>
      </c>
      <c r="D24" s="58">
        <v>85</v>
      </c>
      <c r="E24" s="30">
        <f t="shared" si="1"/>
        <v>228</v>
      </c>
      <c r="F24" s="44" t="s">
        <v>3</v>
      </c>
    </row>
    <row r="25" spans="1:6" ht="22" customHeight="1" x14ac:dyDescent="0.2">
      <c r="A25" s="9" t="s">
        <v>2</v>
      </c>
      <c r="B25" s="66" t="s">
        <v>77</v>
      </c>
      <c r="C25" s="84">
        <v>49</v>
      </c>
      <c r="D25" s="58">
        <v>43</v>
      </c>
      <c r="E25" s="30">
        <f t="shared" si="1"/>
        <v>92</v>
      </c>
      <c r="F25" s="44" t="s">
        <v>0</v>
      </c>
    </row>
    <row r="26" spans="1:6" ht="22" customHeight="1" x14ac:dyDescent="0.2">
      <c r="A26" s="9" t="s">
        <v>4</v>
      </c>
      <c r="B26" s="66" t="s">
        <v>81</v>
      </c>
      <c r="C26" s="84">
        <v>31</v>
      </c>
      <c r="D26" s="58"/>
      <c r="E26" s="30">
        <f t="shared" si="1"/>
        <v>31</v>
      </c>
      <c r="F26" s="44"/>
    </row>
    <row r="27" spans="1:6" ht="22" customHeight="1" x14ac:dyDescent="0.2">
      <c r="A27" s="9" t="s">
        <v>5</v>
      </c>
      <c r="B27" s="66" t="s">
        <v>82</v>
      </c>
      <c r="C27" s="84">
        <v>10</v>
      </c>
      <c r="D27" s="58">
        <v>24</v>
      </c>
      <c r="E27" s="30">
        <f t="shared" si="1"/>
        <v>34</v>
      </c>
      <c r="F27" s="44"/>
    </row>
    <row r="28" spans="1:6" ht="22" customHeight="1" x14ac:dyDescent="0.2">
      <c r="A28" s="9" t="s">
        <v>6</v>
      </c>
      <c r="B28" s="66" t="s">
        <v>103</v>
      </c>
      <c r="C28" s="84">
        <v>4</v>
      </c>
      <c r="D28" s="58"/>
      <c r="E28" s="30">
        <f t="shared" si="1"/>
        <v>4</v>
      </c>
      <c r="F28" s="44"/>
    </row>
    <row r="29" spans="1:6" ht="22" customHeight="1" x14ac:dyDescent="0.2">
      <c r="A29" s="9" t="s">
        <v>7</v>
      </c>
      <c r="B29" s="66" t="s">
        <v>140</v>
      </c>
      <c r="C29" s="84">
        <v>20</v>
      </c>
      <c r="D29" s="58">
        <v>12</v>
      </c>
      <c r="E29" s="30">
        <f t="shared" si="1"/>
        <v>32</v>
      </c>
      <c r="F29" s="40"/>
    </row>
    <row r="30" spans="1:6" ht="22" customHeight="1" x14ac:dyDescent="0.2">
      <c r="A30" s="9" t="s">
        <v>8</v>
      </c>
      <c r="B30" s="66" t="s">
        <v>80</v>
      </c>
      <c r="C30" s="84">
        <v>50</v>
      </c>
      <c r="D30" s="58">
        <v>30</v>
      </c>
      <c r="E30" s="30">
        <f t="shared" si="1"/>
        <v>80</v>
      </c>
      <c r="F30" s="40"/>
    </row>
    <row r="31" spans="1:6" ht="22" customHeight="1" x14ac:dyDescent="0.2">
      <c r="A31" s="9" t="s">
        <v>98</v>
      </c>
      <c r="B31" s="66" t="s">
        <v>79</v>
      </c>
      <c r="C31" s="84">
        <v>50</v>
      </c>
      <c r="D31" s="58">
        <v>30</v>
      </c>
      <c r="E31" s="30">
        <f t="shared" si="1"/>
        <v>80</v>
      </c>
    </row>
    <row r="32" spans="1:6" ht="22" customHeight="1" x14ac:dyDescent="0.2">
      <c r="A32" s="9" t="s">
        <v>44</v>
      </c>
      <c r="B32" s="66" t="s">
        <v>141</v>
      </c>
      <c r="C32" s="84">
        <v>28</v>
      </c>
      <c r="D32" s="58"/>
      <c r="E32" s="30">
        <f t="shared" si="1"/>
        <v>28</v>
      </c>
    </row>
    <row r="33" spans="1:5" ht="22" customHeight="1" x14ac:dyDescent="0.2">
      <c r="A33" s="9" t="s">
        <v>178</v>
      </c>
      <c r="B33" s="66" t="s">
        <v>158</v>
      </c>
      <c r="C33" s="84"/>
      <c r="D33" s="58">
        <v>25</v>
      </c>
      <c r="E33" s="30">
        <f t="shared" si="1"/>
        <v>25</v>
      </c>
    </row>
    <row r="34" spans="1:5" x14ac:dyDescent="0.2">
      <c r="A34" s="9"/>
      <c r="B34" s="66"/>
      <c r="C34" s="84"/>
      <c r="D34" s="58"/>
      <c r="E34" s="30">
        <f t="shared" si="1"/>
        <v>0</v>
      </c>
    </row>
    <row r="35" spans="1:5" x14ac:dyDescent="0.2">
      <c r="A35" s="9"/>
      <c r="B35" s="10" t="s">
        <v>185</v>
      </c>
      <c r="C35" s="60">
        <v>17</v>
      </c>
      <c r="D35" s="58">
        <v>52</v>
      </c>
      <c r="E35" s="30">
        <f>C35+D35</f>
        <v>69</v>
      </c>
    </row>
    <row r="36" spans="1:5" ht="19" x14ac:dyDescent="0.25">
      <c r="B36" s="11" t="s">
        <v>9</v>
      </c>
      <c r="C36" s="27">
        <f>SUM(C21:C35)</f>
        <v>637</v>
      </c>
      <c r="D36" s="87">
        <f>SUM(D21:D35)</f>
        <v>442</v>
      </c>
      <c r="E36" s="27">
        <f>SUM(E21:E35)</f>
        <v>1079</v>
      </c>
    </row>
    <row r="37" spans="1:5" x14ac:dyDescent="0.2">
      <c r="B37" t="s">
        <v>10</v>
      </c>
      <c r="C37" s="7"/>
      <c r="E37">
        <f>E36/16</f>
        <v>67.4375</v>
      </c>
    </row>
  </sheetData>
  <sheetProtection selectLockedCells="1" selectUnlockedCells="1"/>
  <mergeCells count="4">
    <mergeCell ref="B1:B2"/>
    <mergeCell ref="C1:D1"/>
    <mergeCell ref="B19:B20"/>
    <mergeCell ref="C19:D19"/>
  </mergeCells>
  <phoneticPr fontId="25" type="noConversion"/>
  <pageMargins left="0.7" right="0.7" top="0.78749999999999998" bottom="0.78749999999999998" header="0.51180555555555551" footer="0.51180555555555551"/>
  <pageSetup firstPageNumber="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487E-6539-A842-9069-2E3E99269F01}">
  <dimension ref="A1:F34"/>
  <sheetViews>
    <sheetView zoomScale="130" zoomScaleNormal="130" workbookViewId="0">
      <selection activeCell="L33" sqref="L33"/>
    </sheetView>
  </sheetViews>
  <sheetFormatPr baseColWidth="10" defaultColWidth="8.83203125" defaultRowHeight="15" x14ac:dyDescent="0.2"/>
  <cols>
    <col min="1" max="1" width="5.6640625" customWidth="1"/>
    <col min="2" max="2" width="25.6640625" customWidth="1"/>
    <col min="3" max="4" width="7.6640625" customWidth="1"/>
  </cols>
  <sheetData>
    <row r="1" spans="1:6" x14ac:dyDescent="0.2">
      <c r="B1" s="109" t="s">
        <v>12</v>
      </c>
      <c r="C1" s="111" t="s">
        <v>16</v>
      </c>
      <c r="D1" s="111"/>
    </row>
    <row r="2" spans="1:6" x14ac:dyDescent="0.2">
      <c r="B2" s="110"/>
      <c r="C2" s="2" t="s">
        <v>14</v>
      </c>
      <c r="D2" s="23" t="s">
        <v>15</v>
      </c>
      <c r="E2" s="65" t="s">
        <v>9</v>
      </c>
    </row>
    <row r="3" spans="1:6" ht="22" customHeight="1" x14ac:dyDescent="0.2">
      <c r="A3" s="8">
        <v>1</v>
      </c>
      <c r="B3" s="66" t="s">
        <v>38</v>
      </c>
      <c r="C3" s="66">
        <v>13</v>
      </c>
      <c r="D3" s="33">
        <v>7</v>
      </c>
      <c r="E3" s="61">
        <f t="shared" ref="E3:E17" si="0">C3+D3</f>
        <v>20</v>
      </c>
    </row>
    <row r="4" spans="1:6" ht="22" customHeight="1" x14ac:dyDescent="0.2">
      <c r="A4" s="8">
        <v>2</v>
      </c>
      <c r="B4" s="66" t="s">
        <v>60</v>
      </c>
      <c r="C4" s="66">
        <v>50</v>
      </c>
      <c r="D4" s="34"/>
      <c r="E4" s="61">
        <f t="shared" si="0"/>
        <v>50</v>
      </c>
      <c r="F4" s="44" t="s">
        <v>0</v>
      </c>
    </row>
    <row r="5" spans="1:6" ht="22" customHeight="1" x14ac:dyDescent="0.2">
      <c r="A5" s="8">
        <v>3</v>
      </c>
      <c r="B5" s="66" t="s">
        <v>61</v>
      </c>
      <c r="C5" s="66">
        <v>12</v>
      </c>
      <c r="D5" s="34"/>
      <c r="E5" s="61">
        <f t="shared" si="0"/>
        <v>12</v>
      </c>
      <c r="F5" s="44"/>
    </row>
    <row r="6" spans="1:6" ht="22" customHeight="1" x14ac:dyDescent="0.2">
      <c r="A6" s="8">
        <v>4</v>
      </c>
      <c r="B6" s="66" t="s">
        <v>62</v>
      </c>
      <c r="C6" s="66">
        <v>18</v>
      </c>
      <c r="D6" s="34">
        <v>16</v>
      </c>
      <c r="E6" s="61">
        <f t="shared" si="0"/>
        <v>34</v>
      </c>
    </row>
    <row r="7" spans="1:6" ht="22" customHeight="1" x14ac:dyDescent="0.2">
      <c r="A7" s="8">
        <v>5</v>
      </c>
      <c r="B7" s="66" t="s">
        <v>106</v>
      </c>
      <c r="C7" s="66">
        <v>6</v>
      </c>
      <c r="D7" s="34"/>
      <c r="E7" s="61">
        <f t="shared" si="0"/>
        <v>6</v>
      </c>
      <c r="F7" s="44"/>
    </row>
    <row r="8" spans="1:6" ht="22" customHeight="1" x14ac:dyDescent="0.2">
      <c r="A8" s="8">
        <v>6</v>
      </c>
      <c r="B8" s="66" t="s">
        <v>159</v>
      </c>
      <c r="C8" s="66"/>
      <c r="D8" s="34">
        <v>6</v>
      </c>
      <c r="E8" s="61">
        <f t="shared" si="0"/>
        <v>6</v>
      </c>
    </row>
    <row r="9" spans="1:6" ht="22" customHeight="1" x14ac:dyDescent="0.2">
      <c r="A9" s="8">
        <v>7</v>
      </c>
      <c r="B9" s="66" t="s">
        <v>160</v>
      </c>
      <c r="C9" s="66"/>
      <c r="D9" s="34">
        <v>21</v>
      </c>
      <c r="E9" s="61">
        <f t="shared" si="0"/>
        <v>21</v>
      </c>
      <c r="F9" s="44"/>
    </row>
    <row r="10" spans="1:6" ht="22" customHeight="1" x14ac:dyDescent="0.2">
      <c r="A10" s="8">
        <v>8</v>
      </c>
      <c r="B10" s="66" t="s">
        <v>161</v>
      </c>
      <c r="C10" s="66"/>
      <c r="D10" s="34">
        <v>18</v>
      </c>
      <c r="E10" s="61">
        <f t="shared" si="0"/>
        <v>18</v>
      </c>
      <c r="F10" s="44"/>
    </row>
    <row r="11" spans="1:6" ht="22" customHeight="1" x14ac:dyDescent="0.2">
      <c r="A11" s="8">
        <v>9</v>
      </c>
      <c r="B11" s="66" t="s">
        <v>162</v>
      </c>
      <c r="C11" s="66"/>
      <c r="D11" s="34">
        <v>30</v>
      </c>
      <c r="E11" s="61">
        <f t="shared" si="0"/>
        <v>30</v>
      </c>
      <c r="F11" s="44"/>
    </row>
    <row r="12" spans="1:6" ht="22" customHeight="1" x14ac:dyDescent="0.2">
      <c r="A12" s="8">
        <v>10</v>
      </c>
      <c r="B12" s="66" t="s">
        <v>163</v>
      </c>
      <c r="C12" s="66"/>
      <c r="D12" s="34">
        <v>61</v>
      </c>
      <c r="E12" s="61">
        <f t="shared" si="0"/>
        <v>61</v>
      </c>
      <c r="F12" s="44" t="s">
        <v>3</v>
      </c>
    </row>
    <row r="13" spans="1:6" ht="22" customHeight="1" x14ac:dyDescent="0.2">
      <c r="A13" s="8">
        <v>11</v>
      </c>
      <c r="B13" s="66" t="s">
        <v>164</v>
      </c>
      <c r="C13" s="66"/>
      <c r="D13" s="34">
        <v>97</v>
      </c>
      <c r="E13" s="61">
        <f t="shared" si="0"/>
        <v>97</v>
      </c>
      <c r="F13" s="44" t="s">
        <v>11</v>
      </c>
    </row>
    <row r="14" spans="1:6" ht="22" customHeight="1" x14ac:dyDescent="0.2">
      <c r="A14" s="8"/>
      <c r="B14" s="66"/>
      <c r="C14" s="66"/>
      <c r="D14" s="34"/>
      <c r="E14" s="61"/>
      <c r="F14" s="38"/>
    </row>
    <row r="15" spans="1:6" ht="22" customHeight="1" x14ac:dyDescent="0.2">
      <c r="A15" s="8"/>
      <c r="B15" s="66"/>
      <c r="C15" s="66"/>
      <c r="D15" s="34"/>
      <c r="E15" s="61"/>
    </row>
    <row r="16" spans="1:6" ht="17" customHeight="1" x14ac:dyDescent="0.2">
      <c r="A16" s="8"/>
      <c r="B16" s="66"/>
      <c r="C16" s="66"/>
      <c r="D16" s="34"/>
      <c r="E16" s="61">
        <f t="shared" si="0"/>
        <v>0</v>
      </c>
    </row>
    <row r="17" spans="1:6" ht="28.25" customHeight="1" x14ac:dyDescent="0.2">
      <c r="A17" s="3"/>
      <c r="B17" s="13" t="s">
        <v>186</v>
      </c>
      <c r="C17" s="35"/>
      <c r="D17" s="34">
        <v>40</v>
      </c>
      <c r="E17" s="63">
        <f t="shared" si="0"/>
        <v>40</v>
      </c>
    </row>
    <row r="18" spans="1:6" ht="17" customHeight="1" x14ac:dyDescent="0.2">
      <c r="A18" s="3"/>
      <c r="B18" s="14" t="s">
        <v>9</v>
      </c>
      <c r="C18" s="62">
        <f>SUM(C3:C17)</f>
        <v>99</v>
      </c>
      <c r="D18" s="56">
        <f>SUM(D3:D17)</f>
        <v>296</v>
      </c>
      <c r="E18" s="64">
        <f>SUM(E3:E17)</f>
        <v>395</v>
      </c>
    </row>
    <row r="19" spans="1:6" ht="17" customHeight="1" x14ac:dyDescent="0.2">
      <c r="A19" s="3"/>
      <c r="B19" t="s">
        <v>10</v>
      </c>
      <c r="C19" s="16"/>
      <c r="D19" s="17"/>
      <c r="E19" s="49">
        <f>E18/18</f>
        <v>21.944444444444443</v>
      </c>
    </row>
    <row r="20" spans="1:6" ht="22" customHeight="1" x14ac:dyDescent="0.2">
      <c r="A20" s="3"/>
      <c r="C20" s="16"/>
      <c r="D20" s="17"/>
      <c r="E20" s="49"/>
    </row>
    <row r="21" spans="1:6" ht="22" customHeight="1" x14ac:dyDescent="0.2">
      <c r="A21" s="3"/>
      <c r="B21" s="112" t="s">
        <v>13</v>
      </c>
      <c r="C21" s="114" t="s">
        <v>16</v>
      </c>
      <c r="D21" s="114"/>
      <c r="F21" s="44"/>
    </row>
    <row r="22" spans="1:6" ht="22" customHeight="1" x14ac:dyDescent="0.2">
      <c r="A22" s="9" t="s">
        <v>11</v>
      </c>
      <c r="B22" s="113"/>
      <c r="C22" s="45" t="s">
        <v>14</v>
      </c>
      <c r="D22" s="46" t="s">
        <v>15</v>
      </c>
      <c r="E22" s="65" t="s">
        <v>9</v>
      </c>
    </row>
    <row r="23" spans="1:6" ht="22" customHeight="1" x14ac:dyDescent="0.2">
      <c r="A23" s="9" t="s">
        <v>3</v>
      </c>
      <c r="B23" s="66" t="s">
        <v>39</v>
      </c>
      <c r="C23" s="67">
        <v>485</v>
      </c>
      <c r="D23" s="58">
        <v>202</v>
      </c>
      <c r="E23" s="61">
        <f>C23+D23</f>
        <v>687</v>
      </c>
      <c r="F23" s="44" t="s">
        <v>11</v>
      </c>
    </row>
    <row r="24" spans="1:6" ht="22" customHeight="1" x14ac:dyDescent="0.2">
      <c r="A24" s="9" t="s">
        <v>0</v>
      </c>
      <c r="B24" s="66" t="s">
        <v>56</v>
      </c>
      <c r="C24" s="67">
        <v>3</v>
      </c>
      <c r="D24" s="58">
        <v>16</v>
      </c>
      <c r="E24" s="61">
        <f t="shared" ref="E24:E30" si="1">C24+D24</f>
        <v>19</v>
      </c>
    </row>
    <row r="25" spans="1:6" ht="22" customHeight="1" x14ac:dyDescent="0.2">
      <c r="A25" s="9" t="s">
        <v>1</v>
      </c>
      <c r="B25" s="66" t="s">
        <v>57</v>
      </c>
      <c r="C25" s="67">
        <v>54</v>
      </c>
      <c r="D25" s="58">
        <v>36</v>
      </c>
      <c r="E25" s="61">
        <f t="shared" si="1"/>
        <v>90</v>
      </c>
      <c r="F25" s="44" t="s">
        <v>3</v>
      </c>
    </row>
    <row r="26" spans="1:6" ht="22" customHeight="1" x14ac:dyDescent="0.2">
      <c r="A26" s="9" t="s">
        <v>2</v>
      </c>
      <c r="B26" s="66" t="s">
        <v>130</v>
      </c>
      <c r="C26" s="67">
        <v>9</v>
      </c>
      <c r="D26" s="58"/>
      <c r="E26" s="61">
        <f t="shared" si="1"/>
        <v>9</v>
      </c>
      <c r="F26" s="44"/>
    </row>
    <row r="27" spans="1:6" ht="22" customHeight="1" x14ac:dyDescent="0.2">
      <c r="A27" s="9">
        <v>6</v>
      </c>
      <c r="B27" s="71" t="s">
        <v>107</v>
      </c>
      <c r="C27" s="67">
        <v>10</v>
      </c>
      <c r="D27" s="58">
        <v>14</v>
      </c>
      <c r="E27" s="61">
        <f t="shared" ref="E27:E28" si="2">C27+D27</f>
        <v>24</v>
      </c>
    </row>
    <row r="28" spans="1:6" ht="22" customHeight="1" x14ac:dyDescent="0.2">
      <c r="A28" s="9"/>
      <c r="B28" s="71" t="s">
        <v>165</v>
      </c>
      <c r="C28" s="67"/>
      <c r="D28" s="58">
        <v>53</v>
      </c>
      <c r="E28" s="61">
        <f t="shared" si="2"/>
        <v>53</v>
      </c>
      <c r="F28" s="44" t="s">
        <v>0</v>
      </c>
    </row>
    <row r="29" spans="1:6" ht="22" customHeight="1" x14ac:dyDescent="0.2">
      <c r="A29" s="9"/>
      <c r="B29" s="71"/>
      <c r="C29" s="69"/>
      <c r="D29" s="76"/>
      <c r="E29" s="70">
        <f t="shared" si="1"/>
        <v>0</v>
      </c>
      <c r="F29" s="44"/>
    </row>
    <row r="30" spans="1:6" ht="22" customHeight="1" x14ac:dyDescent="0.2">
      <c r="A30" s="9"/>
      <c r="B30" s="10"/>
      <c r="C30" s="34"/>
      <c r="D30" s="58"/>
      <c r="E30" s="61">
        <f t="shared" si="1"/>
        <v>0</v>
      </c>
    </row>
    <row r="31" spans="1:6" x14ac:dyDescent="0.2">
      <c r="A31" s="9"/>
      <c r="B31" s="10"/>
      <c r="C31" s="36"/>
      <c r="D31" s="58"/>
      <c r="E31" s="61"/>
    </row>
    <row r="32" spans="1:6" x14ac:dyDescent="0.2">
      <c r="B32" s="31" t="s">
        <v>187</v>
      </c>
      <c r="C32" s="34">
        <v>54</v>
      </c>
      <c r="D32" s="58"/>
      <c r="E32" s="61">
        <f>C32+D32</f>
        <v>54</v>
      </c>
    </row>
    <row r="33" spans="2:5" ht="19" x14ac:dyDescent="0.25">
      <c r="B33" s="11" t="s">
        <v>9</v>
      </c>
      <c r="C33" s="27">
        <f>SUM(C23:C32)</f>
        <v>615</v>
      </c>
      <c r="D33" s="87">
        <f>SUM(D23:D32)</f>
        <v>321</v>
      </c>
      <c r="E33" s="87">
        <f>SUM(E23:E32)</f>
        <v>936</v>
      </c>
    </row>
    <row r="34" spans="2:5" x14ac:dyDescent="0.2">
      <c r="B34" t="s">
        <v>10</v>
      </c>
      <c r="C34" s="7"/>
      <c r="E34" s="49">
        <f>E33/18</f>
        <v>52</v>
      </c>
    </row>
  </sheetData>
  <sheetProtection selectLockedCells="1" selectUnlockedCells="1"/>
  <mergeCells count="4">
    <mergeCell ref="B1:B2"/>
    <mergeCell ref="C1:D1"/>
    <mergeCell ref="B21:B22"/>
    <mergeCell ref="C21:D21"/>
  </mergeCells>
  <phoneticPr fontId="25" type="noConversion"/>
  <pageMargins left="0.7" right="0.7" top="0.78749999999999998" bottom="0.78749999999999998" header="0.51180555555555551" footer="0.51180555555555551"/>
  <pageSetup firstPageNumber="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8EAFF-C819-C845-9C0C-092B4BA73EEC}">
  <dimension ref="A1:G29"/>
  <sheetViews>
    <sheetView zoomScale="140" zoomScaleNormal="140" workbookViewId="0">
      <selection activeCell="R28" sqref="R28"/>
    </sheetView>
  </sheetViews>
  <sheetFormatPr baseColWidth="10" defaultColWidth="8.83203125" defaultRowHeight="15" x14ac:dyDescent="0.2"/>
  <cols>
    <col min="1" max="1" width="5.6640625" customWidth="1"/>
    <col min="2" max="2" width="25.6640625" customWidth="1"/>
    <col min="3" max="4" width="7.6640625" customWidth="1"/>
  </cols>
  <sheetData>
    <row r="1" spans="1:7" x14ac:dyDescent="0.2">
      <c r="B1" s="109" t="s">
        <v>17</v>
      </c>
      <c r="C1" s="111" t="s">
        <v>16</v>
      </c>
      <c r="D1" s="111"/>
    </row>
    <row r="2" spans="1:7" x14ac:dyDescent="0.2">
      <c r="B2" s="110"/>
      <c r="C2" s="2" t="s">
        <v>14</v>
      </c>
      <c r="D2" s="23" t="s">
        <v>15</v>
      </c>
      <c r="E2" s="65" t="s">
        <v>9</v>
      </c>
    </row>
    <row r="3" spans="1:7" ht="22" customHeight="1" x14ac:dyDescent="0.2">
      <c r="A3" s="8">
        <v>1</v>
      </c>
      <c r="B3" s="66" t="s">
        <v>50</v>
      </c>
      <c r="C3" s="57">
        <v>32</v>
      </c>
      <c r="D3" s="33">
        <v>59</v>
      </c>
      <c r="E3" s="61">
        <f t="shared" ref="E3:E7" si="0">C3+D3</f>
        <v>91</v>
      </c>
      <c r="F3" s="44" t="s">
        <v>11</v>
      </c>
    </row>
    <row r="4" spans="1:7" ht="22" customHeight="1" x14ac:dyDescent="0.2">
      <c r="A4" s="8">
        <v>2</v>
      </c>
      <c r="B4" s="66" t="s">
        <v>49</v>
      </c>
      <c r="C4" s="57">
        <v>30</v>
      </c>
      <c r="D4" s="33">
        <v>8</v>
      </c>
      <c r="E4" s="61">
        <f t="shared" si="0"/>
        <v>38</v>
      </c>
      <c r="F4" s="44" t="s">
        <v>0</v>
      </c>
    </row>
    <row r="5" spans="1:7" ht="22" customHeight="1" x14ac:dyDescent="0.2">
      <c r="A5" s="8">
        <v>3</v>
      </c>
      <c r="B5" s="66" t="s">
        <v>51</v>
      </c>
      <c r="C5" s="58">
        <v>22</v>
      </c>
      <c r="D5" s="34">
        <v>36</v>
      </c>
      <c r="E5" s="61">
        <f t="shared" si="0"/>
        <v>58</v>
      </c>
      <c r="F5" s="44" t="s">
        <v>3</v>
      </c>
    </row>
    <row r="6" spans="1:7" ht="22" customHeight="1" x14ac:dyDescent="0.2">
      <c r="A6" s="8"/>
      <c r="B6" s="66" t="s">
        <v>172</v>
      </c>
      <c r="C6" s="59"/>
      <c r="D6" s="34">
        <v>36</v>
      </c>
      <c r="E6" s="61">
        <f t="shared" si="0"/>
        <v>36</v>
      </c>
      <c r="F6" s="44"/>
    </row>
    <row r="7" spans="1:7" ht="22" customHeight="1" x14ac:dyDescent="0.2">
      <c r="A7" s="3"/>
      <c r="B7" s="86"/>
      <c r="C7" s="76"/>
      <c r="D7" s="69"/>
      <c r="E7" s="61">
        <f t="shared" si="0"/>
        <v>0</v>
      </c>
      <c r="F7" s="115"/>
      <c r="G7" s="116"/>
    </row>
    <row r="8" spans="1:7" ht="22" customHeight="1" x14ac:dyDescent="0.2">
      <c r="B8" s="72" t="s">
        <v>188</v>
      </c>
      <c r="C8" s="69"/>
      <c r="D8" s="69"/>
      <c r="E8" s="70">
        <f>C8+D8</f>
        <v>0</v>
      </c>
    </row>
    <row r="9" spans="1:7" ht="15" customHeight="1" x14ac:dyDescent="0.2">
      <c r="B9" s="14" t="s">
        <v>9</v>
      </c>
      <c r="C9" s="32">
        <f>SUM(C3:C8)</f>
        <v>84</v>
      </c>
      <c r="D9" s="32">
        <f>SUM(D3:D8)</f>
        <v>139</v>
      </c>
      <c r="E9" s="62">
        <f>SUM(E3:E8)</f>
        <v>223</v>
      </c>
    </row>
    <row r="10" spans="1:7" ht="22" customHeight="1" x14ac:dyDescent="0.2">
      <c r="B10" t="s">
        <v>10</v>
      </c>
      <c r="E10">
        <f>E9/14</f>
        <v>15.928571428571429</v>
      </c>
    </row>
    <row r="11" spans="1:7" ht="22" customHeight="1" x14ac:dyDescent="0.2"/>
    <row r="12" spans="1:7" ht="22" customHeight="1" x14ac:dyDescent="0.2">
      <c r="A12" s="73"/>
      <c r="B12" s="109" t="s">
        <v>18</v>
      </c>
      <c r="C12" s="111" t="s">
        <v>16</v>
      </c>
      <c r="D12" s="111"/>
      <c r="F12" s="44"/>
    </row>
    <row r="13" spans="1:7" ht="22" customHeight="1" x14ac:dyDescent="0.2">
      <c r="A13" s="73"/>
      <c r="B13" s="110"/>
      <c r="C13" s="2" t="s">
        <v>14</v>
      </c>
      <c r="D13" s="23" t="s">
        <v>15</v>
      </c>
      <c r="E13" s="65" t="s">
        <v>9</v>
      </c>
    </row>
    <row r="14" spans="1:7" ht="22" customHeight="1" x14ac:dyDescent="0.2">
      <c r="A14" s="73">
        <v>1</v>
      </c>
      <c r="B14" s="66" t="s">
        <v>131</v>
      </c>
      <c r="C14" s="67">
        <v>419</v>
      </c>
      <c r="D14" s="57"/>
      <c r="E14" s="61">
        <f t="shared" ref="E14:E23" si="1">C14+D14</f>
        <v>419</v>
      </c>
      <c r="F14" s="44" t="s">
        <v>3</v>
      </c>
    </row>
    <row r="15" spans="1:7" ht="22" customHeight="1" x14ac:dyDescent="0.2">
      <c r="A15" s="73">
        <v>2</v>
      </c>
      <c r="B15" s="66" t="s">
        <v>35</v>
      </c>
      <c r="C15" s="67">
        <v>355</v>
      </c>
      <c r="D15" s="57">
        <v>253</v>
      </c>
      <c r="E15" s="61">
        <f t="shared" si="1"/>
        <v>608</v>
      </c>
      <c r="F15" s="44" t="s">
        <v>11</v>
      </c>
    </row>
    <row r="16" spans="1:7" ht="22" customHeight="1" x14ac:dyDescent="0.2">
      <c r="A16" s="73">
        <v>3</v>
      </c>
      <c r="B16" s="66" t="s">
        <v>36</v>
      </c>
      <c r="C16" s="67">
        <v>355</v>
      </c>
      <c r="D16" s="57">
        <v>253</v>
      </c>
      <c r="E16" s="61">
        <f t="shared" si="1"/>
        <v>608</v>
      </c>
      <c r="F16" s="44" t="s">
        <v>11</v>
      </c>
    </row>
    <row r="17" spans="1:6" ht="22" customHeight="1" x14ac:dyDescent="0.2">
      <c r="A17" s="73">
        <v>4</v>
      </c>
      <c r="B17" s="66" t="s">
        <v>34</v>
      </c>
      <c r="C17" s="67">
        <v>130</v>
      </c>
      <c r="D17" s="58">
        <v>190</v>
      </c>
      <c r="E17" s="61">
        <f t="shared" si="1"/>
        <v>320</v>
      </c>
      <c r="F17" s="44" t="s">
        <v>0</v>
      </c>
    </row>
    <row r="18" spans="1:6" ht="22" customHeight="1" x14ac:dyDescent="0.2">
      <c r="A18" s="73">
        <v>5</v>
      </c>
      <c r="B18" s="66" t="s">
        <v>37</v>
      </c>
      <c r="C18" s="67">
        <v>16</v>
      </c>
      <c r="D18" s="58">
        <v>12</v>
      </c>
      <c r="E18" s="61">
        <f t="shared" si="1"/>
        <v>28</v>
      </c>
    </row>
    <row r="19" spans="1:6" ht="22" customHeight="1" x14ac:dyDescent="0.2">
      <c r="A19" s="73">
        <v>6</v>
      </c>
      <c r="B19" s="66" t="s">
        <v>132</v>
      </c>
      <c r="C19" s="67">
        <v>14</v>
      </c>
      <c r="D19" s="58"/>
      <c r="E19" s="61">
        <f t="shared" si="1"/>
        <v>14</v>
      </c>
      <c r="F19" s="44"/>
    </row>
    <row r="20" spans="1:6" ht="22" customHeight="1" x14ac:dyDescent="0.2">
      <c r="A20" s="73">
        <v>7</v>
      </c>
      <c r="B20" s="66" t="s">
        <v>42</v>
      </c>
      <c r="C20" s="67">
        <v>2</v>
      </c>
      <c r="D20" s="58">
        <v>11</v>
      </c>
      <c r="E20" s="61">
        <f t="shared" si="1"/>
        <v>13</v>
      </c>
    </row>
    <row r="21" spans="1:6" ht="22" customHeight="1" x14ac:dyDescent="0.2">
      <c r="A21" s="73"/>
      <c r="B21" s="66" t="s">
        <v>176</v>
      </c>
      <c r="C21" s="67"/>
      <c r="D21" s="58">
        <v>205</v>
      </c>
      <c r="E21" s="61">
        <f t="shared" si="1"/>
        <v>205</v>
      </c>
    </row>
    <row r="22" spans="1:6" ht="22" customHeight="1" x14ac:dyDescent="0.2">
      <c r="A22" s="73"/>
      <c r="B22" s="66" t="s">
        <v>177</v>
      </c>
      <c r="C22" s="90"/>
      <c r="D22" s="58">
        <v>39</v>
      </c>
      <c r="E22" s="61">
        <f t="shared" si="1"/>
        <v>39</v>
      </c>
    </row>
    <row r="23" spans="1:6" ht="22" customHeight="1" x14ac:dyDescent="0.2">
      <c r="A23" s="73"/>
      <c r="B23" s="66"/>
      <c r="C23" s="90"/>
      <c r="D23" s="58"/>
      <c r="E23" s="61">
        <f t="shared" si="1"/>
        <v>0</v>
      </c>
    </row>
    <row r="24" spans="1:6" ht="22" customHeight="1" x14ac:dyDescent="0.2">
      <c r="A24" s="73"/>
      <c r="B24" s="66"/>
      <c r="C24" s="67"/>
      <c r="D24" s="58"/>
      <c r="E24" s="61">
        <f>C24+D24</f>
        <v>0</v>
      </c>
    </row>
    <row r="25" spans="1:6" ht="22" customHeight="1" x14ac:dyDescent="0.2">
      <c r="A25" s="73"/>
      <c r="B25" s="66"/>
      <c r="C25" s="67"/>
      <c r="D25" s="58"/>
      <c r="E25" s="61">
        <f>C25+D25</f>
        <v>0</v>
      </c>
    </row>
    <row r="26" spans="1:6" ht="22" customHeight="1" x14ac:dyDescent="0.2">
      <c r="A26" s="3"/>
      <c r="B26" s="66"/>
      <c r="C26" s="67"/>
      <c r="D26" s="58"/>
      <c r="E26" s="61">
        <f>C26+D26</f>
        <v>0</v>
      </c>
    </row>
    <row r="27" spans="1:6" ht="22" customHeight="1" x14ac:dyDescent="0.2">
      <c r="B27" s="66" t="s">
        <v>189</v>
      </c>
      <c r="C27" s="67"/>
      <c r="D27" s="58"/>
      <c r="E27" s="61">
        <f>C27+D27</f>
        <v>0</v>
      </c>
    </row>
    <row r="28" spans="1:6" ht="19" x14ac:dyDescent="0.2">
      <c r="B28" s="14" t="s">
        <v>9</v>
      </c>
      <c r="C28" s="62">
        <f>SUM(C14:C27)</f>
        <v>1291</v>
      </c>
      <c r="D28" s="62">
        <f>SUM(D14:D27)</f>
        <v>963</v>
      </c>
      <c r="E28" s="62">
        <f>SUM(E14:E27)</f>
        <v>2254</v>
      </c>
    </row>
    <row r="29" spans="1:6" x14ac:dyDescent="0.2">
      <c r="B29" t="s">
        <v>10</v>
      </c>
      <c r="E29">
        <f>E28/18</f>
        <v>125.22222222222223</v>
      </c>
    </row>
  </sheetData>
  <sheetProtection selectLockedCells="1" selectUnlockedCells="1"/>
  <mergeCells count="5">
    <mergeCell ref="B1:B2"/>
    <mergeCell ref="C1:D1"/>
    <mergeCell ref="F7:G7"/>
    <mergeCell ref="B12:B13"/>
    <mergeCell ref="C12:D12"/>
  </mergeCells>
  <phoneticPr fontId="25" type="noConversion"/>
  <pageMargins left="0.7" right="0.7" top="0.78749999999999998" bottom="0.78749999999999998" header="0.51180555555555551" footer="0.51180555555555551"/>
  <pageSetup firstPageNumber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CELKEM sběr 2025-2026</vt:lpstr>
      <vt:lpstr>Nejlepší sběrači</vt:lpstr>
      <vt:lpstr>ŠD2</vt:lpstr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Novotný</dc:creator>
  <cp:lastModifiedBy>Michal Novotný</cp:lastModifiedBy>
  <cp:lastPrinted>2026-06-22T04:33:44Z</cp:lastPrinted>
  <dcterms:created xsi:type="dcterms:W3CDTF">2016-12-22T07:20:14Z</dcterms:created>
  <dcterms:modified xsi:type="dcterms:W3CDTF">2026-06-22T04:34:38Z</dcterms:modified>
</cp:coreProperties>
</file>